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I TRIMESTRE 2021\"/>
    </mc:Choice>
  </mc:AlternateContent>
  <bookViews>
    <workbookView xWindow="60" yWindow="600" windowWidth="20430" windowHeight="10920"/>
  </bookViews>
  <sheets>
    <sheet name="Cuadro 3" sheetId="1" r:id="rId1"/>
  </sheets>
  <definedNames>
    <definedName name="_xlnm.Print_Titles" localSheetId="0">'Cuadro 3'!$1:$10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C20" i="1"/>
  <c r="D42" i="1"/>
  <c r="E42" i="1"/>
  <c r="F42" i="1"/>
  <c r="G42" i="1"/>
  <c r="H42" i="1"/>
  <c r="I42" i="1"/>
  <c r="C42" i="1"/>
  <c r="D28" i="1" l="1"/>
  <c r="E28" i="1"/>
  <c r="F28" i="1"/>
  <c r="G28" i="1"/>
  <c r="H28" i="1"/>
  <c r="I28" i="1"/>
  <c r="D24" i="1"/>
  <c r="E24" i="1"/>
  <c r="F24" i="1"/>
  <c r="G24" i="1"/>
  <c r="H24" i="1"/>
  <c r="I24" i="1"/>
  <c r="I87" i="1" l="1"/>
  <c r="H87" i="1"/>
  <c r="G79" i="1"/>
  <c r="H79" i="1"/>
  <c r="I79" i="1"/>
  <c r="F79" i="1"/>
  <c r="C40" i="1"/>
  <c r="D40" i="1"/>
  <c r="E40" i="1"/>
  <c r="F40" i="1"/>
  <c r="G40" i="1"/>
  <c r="H40" i="1"/>
  <c r="I40" i="1"/>
  <c r="B41" i="1"/>
  <c r="B40" i="1" s="1"/>
  <c r="G14" i="1"/>
  <c r="H14" i="1"/>
  <c r="I14" i="1"/>
  <c r="F22" i="1"/>
  <c r="G22" i="1"/>
  <c r="B102" i="1"/>
  <c r="B101" i="1" s="1"/>
  <c r="I101" i="1"/>
  <c r="H101" i="1"/>
  <c r="G101" i="1"/>
  <c r="F101" i="1"/>
  <c r="E101" i="1"/>
  <c r="D101" i="1"/>
  <c r="C101" i="1"/>
  <c r="B100" i="1"/>
  <c r="B99" i="1" s="1"/>
  <c r="I99" i="1"/>
  <c r="H99" i="1"/>
  <c r="G99" i="1"/>
  <c r="F99" i="1"/>
  <c r="E99" i="1"/>
  <c r="D99" i="1"/>
  <c r="C99" i="1"/>
  <c r="F71" i="1"/>
  <c r="B66" i="1"/>
  <c r="B65" i="1" s="1"/>
  <c r="I65" i="1"/>
  <c r="H65" i="1"/>
  <c r="G65" i="1"/>
  <c r="F65" i="1"/>
  <c r="E65" i="1"/>
  <c r="D65" i="1"/>
  <c r="C65" i="1"/>
  <c r="D55" i="1" l="1"/>
  <c r="E55" i="1"/>
  <c r="F55" i="1"/>
  <c r="G55" i="1"/>
  <c r="H55" i="1"/>
  <c r="I55" i="1"/>
  <c r="C55" i="1"/>
  <c r="C53" i="1"/>
  <c r="B92" i="1"/>
  <c r="B90" i="1" s="1"/>
  <c r="C95" i="1"/>
  <c r="C34" i="1"/>
  <c r="D34" i="1"/>
  <c r="E34" i="1"/>
  <c r="B21" i="1"/>
  <c r="B19" i="1"/>
  <c r="B15" i="1"/>
  <c r="C14" i="1"/>
  <c r="E30" i="1" l="1"/>
  <c r="H34" i="1"/>
  <c r="I34" i="1"/>
  <c r="F48" i="1"/>
  <c r="G48" i="1"/>
  <c r="H48" i="1"/>
  <c r="I48" i="1"/>
  <c r="F77" i="1"/>
  <c r="E77" i="1"/>
  <c r="G77" i="1"/>
  <c r="H77" i="1"/>
  <c r="I77" i="1"/>
  <c r="C77" i="1"/>
  <c r="B80" i="1"/>
  <c r="B78" i="1"/>
  <c r="C79" i="1"/>
  <c r="E95" i="1"/>
  <c r="F95" i="1"/>
  <c r="G95" i="1"/>
  <c r="H95" i="1"/>
  <c r="I95" i="1"/>
  <c r="D95" i="1"/>
  <c r="C103" i="1"/>
  <c r="D103" i="1"/>
  <c r="E103" i="1"/>
  <c r="F103" i="1"/>
  <c r="G103" i="1"/>
  <c r="H103" i="1"/>
  <c r="I103" i="1"/>
  <c r="B104" i="1"/>
  <c r="B103" i="1" s="1"/>
  <c r="C61" i="1"/>
  <c r="D61" i="1"/>
  <c r="E61" i="1"/>
  <c r="F61" i="1"/>
  <c r="G61" i="1"/>
  <c r="H61" i="1"/>
  <c r="I61" i="1"/>
  <c r="G63" i="1" l="1"/>
  <c r="H63" i="1"/>
  <c r="I63" i="1"/>
  <c r="I59" i="1"/>
  <c r="I67" i="1"/>
  <c r="F34" i="1" l="1"/>
  <c r="F59" i="1"/>
  <c r="B76" i="1" l="1"/>
  <c r="C93" i="1"/>
  <c r="D93" i="1"/>
  <c r="E93" i="1"/>
  <c r="F93" i="1"/>
  <c r="G93" i="1"/>
  <c r="H93" i="1"/>
  <c r="I93" i="1"/>
  <c r="B94" i="1"/>
  <c r="C73" i="1"/>
  <c r="D73" i="1"/>
  <c r="E73" i="1"/>
  <c r="F73" i="1"/>
  <c r="G73" i="1"/>
  <c r="H73" i="1"/>
  <c r="I73" i="1"/>
  <c r="B72" i="1"/>
  <c r="C36" i="1"/>
  <c r="D36" i="1"/>
  <c r="E36" i="1"/>
  <c r="F36" i="1"/>
  <c r="G36" i="1"/>
  <c r="H36" i="1"/>
  <c r="I36" i="1"/>
  <c r="G34" i="1"/>
  <c r="B31" i="1"/>
  <c r="B29" i="1"/>
  <c r="B28" i="1" s="1"/>
  <c r="C22" i="1"/>
  <c r="D22" i="1"/>
  <c r="E22" i="1"/>
  <c r="H22" i="1"/>
  <c r="I22" i="1"/>
  <c r="C16" i="1"/>
  <c r="D16" i="1"/>
  <c r="E16" i="1"/>
  <c r="F16" i="1"/>
  <c r="G16" i="1"/>
  <c r="H16" i="1"/>
  <c r="I16" i="1"/>
  <c r="B98" i="1"/>
  <c r="B96" i="1"/>
  <c r="B88" i="1"/>
  <c r="B87" i="1" s="1"/>
  <c r="B86" i="1"/>
  <c r="B84" i="1"/>
  <c r="B82" i="1"/>
  <c r="B81" i="1" s="1"/>
  <c r="B79" i="1"/>
  <c r="B74" i="1"/>
  <c r="B68" i="1"/>
  <c r="B64" i="1"/>
  <c r="B62" i="1"/>
  <c r="B61" i="1" s="1"/>
  <c r="B60" i="1"/>
  <c r="B58" i="1"/>
  <c r="B56" i="1"/>
  <c r="B55" i="1" s="1"/>
  <c r="B54" i="1"/>
  <c r="B53" i="1" s="1"/>
  <c r="B51" i="1"/>
  <c r="B49" i="1"/>
  <c r="B47" i="1"/>
  <c r="B45" i="1"/>
  <c r="B43" i="1"/>
  <c r="B42" i="1" s="1"/>
  <c r="B39" i="1"/>
  <c r="B37" i="1"/>
  <c r="B35" i="1"/>
  <c r="B33" i="1"/>
  <c r="B25" i="1"/>
  <c r="B23" i="1"/>
  <c r="B17" i="1"/>
  <c r="B16" i="1" s="1"/>
  <c r="B14" i="1"/>
  <c r="B46" i="1" l="1"/>
  <c r="B50" i="1"/>
  <c r="B59" i="1"/>
  <c r="B77" i="1"/>
  <c r="B95" i="1"/>
  <c r="B36" i="1"/>
  <c r="B57" i="1"/>
  <c r="B63" i="1"/>
  <c r="B73" i="1"/>
  <c r="B85" i="1"/>
  <c r="B18" i="1"/>
  <c r="B20" i="1"/>
  <c r="B22" i="1"/>
  <c r="B24" i="1"/>
  <c r="B38" i="1"/>
  <c r="B44" i="1"/>
  <c r="B71" i="1"/>
  <c r="B75" i="1"/>
  <c r="B34" i="1"/>
  <c r="B67" i="1"/>
  <c r="B32" i="1"/>
  <c r="B30" i="1"/>
  <c r="B48" i="1"/>
  <c r="B52" i="1" l="1"/>
  <c r="B27" i="1"/>
  <c r="B26" i="1" s="1"/>
  <c r="B13" i="1"/>
  <c r="B12" i="1" s="1"/>
  <c r="D14" i="1"/>
  <c r="E14" i="1"/>
  <c r="F14" i="1"/>
  <c r="C18" i="1"/>
  <c r="D18" i="1"/>
  <c r="E18" i="1"/>
  <c r="F18" i="1"/>
  <c r="G18" i="1"/>
  <c r="G13" i="1" s="1"/>
  <c r="H18" i="1"/>
  <c r="H13" i="1" s="1"/>
  <c r="I18" i="1"/>
  <c r="I13" i="1" s="1"/>
  <c r="C24" i="1"/>
  <c r="C28" i="1"/>
  <c r="C30" i="1"/>
  <c r="D30" i="1"/>
  <c r="F30" i="1"/>
  <c r="G30" i="1"/>
  <c r="H30" i="1"/>
  <c r="I30" i="1"/>
  <c r="C32" i="1"/>
  <c r="D32" i="1"/>
  <c r="E32" i="1"/>
  <c r="F32" i="1"/>
  <c r="G32" i="1"/>
  <c r="H32" i="1"/>
  <c r="I32" i="1"/>
  <c r="C38" i="1"/>
  <c r="D38" i="1"/>
  <c r="E38" i="1"/>
  <c r="F38" i="1"/>
  <c r="G38" i="1"/>
  <c r="H38" i="1"/>
  <c r="I38" i="1"/>
  <c r="C44" i="1"/>
  <c r="D44" i="1"/>
  <c r="E44" i="1"/>
  <c r="F44" i="1"/>
  <c r="G44" i="1"/>
  <c r="H44" i="1"/>
  <c r="I44" i="1"/>
  <c r="C46" i="1"/>
  <c r="D46" i="1"/>
  <c r="E46" i="1"/>
  <c r="F46" i="1"/>
  <c r="G46" i="1"/>
  <c r="H46" i="1"/>
  <c r="I46" i="1"/>
  <c r="C48" i="1"/>
  <c r="D48" i="1"/>
  <c r="E48" i="1"/>
  <c r="C50" i="1"/>
  <c r="D50" i="1"/>
  <c r="E50" i="1"/>
  <c r="F50" i="1"/>
  <c r="G50" i="1"/>
  <c r="H50" i="1"/>
  <c r="I50" i="1"/>
  <c r="D53" i="1"/>
  <c r="E53" i="1"/>
  <c r="F53" i="1"/>
  <c r="G53" i="1"/>
  <c r="H53" i="1"/>
  <c r="I53" i="1"/>
  <c r="C57" i="1"/>
  <c r="D57" i="1"/>
  <c r="E57" i="1"/>
  <c r="F57" i="1"/>
  <c r="G57" i="1"/>
  <c r="H57" i="1"/>
  <c r="I57" i="1"/>
  <c r="C59" i="1"/>
  <c r="D59" i="1"/>
  <c r="E59" i="1"/>
  <c r="G59" i="1"/>
  <c r="H59" i="1"/>
  <c r="C63" i="1"/>
  <c r="D63" i="1"/>
  <c r="E63" i="1"/>
  <c r="F63" i="1"/>
  <c r="C67" i="1"/>
  <c r="D67" i="1"/>
  <c r="E67" i="1"/>
  <c r="F67" i="1"/>
  <c r="G67" i="1"/>
  <c r="H67" i="1"/>
  <c r="C71" i="1"/>
  <c r="D71" i="1"/>
  <c r="E71" i="1"/>
  <c r="G71" i="1"/>
  <c r="H71" i="1"/>
  <c r="I71" i="1"/>
  <c r="C75" i="1"/>
  <c r="D75" i="1"/>
  <c r="E75" i="1"/>
  <c r="F75" i="1"/>
  <c r="G75" i="1"/>
  <c r="H75" i="1"/>
  <c r="I75" i="1"/>
  <c r="D77" i="1"/>
  <c r="C81" i="1"/>
  <c r="D81" i="1"/>
  <c r="D79" i="1" s="1"/>
  <c r="E81" i="1"/>
  <c r="E79" i="1" s="1"/>
  <c r="F81" i="1"/>
  <c r="G81" i="1"/>
  <c r="H81" i="1"/>
  <c r="I81" i="1"/>
  <c r="C83" i="1"/>
  <c r="D83" i="1"/>
  <c r="E83" i="1"/>
  <c r="F83" i="1"/>
  <c r="G83" i="1"/>
  <c r="H83" i="1"/>
  <c r="I83" i="1"/>
  <c r="B83" i="1"/>
  <c r="B70" i="1" s="1"/>
  <c r="C85" i="1"/>
  <c r="D85" i="1"/>
  <c r="E85" i="1"/>
  <c r="F85" i="1"/>
  <c r="G85" i="1"/>
  <c r="H85" i="1"/>
  <c r="I85" i="1"/>
  <c r="C87" i="1"/>
  <c r="D87" i="1"/>
  <c r="E87" i="1"/>
  <c r="F87" i="1"/>
  <c r="G87" i="1"/>
  <c r="C90" i="1"/>
  <c r="D90" i="1"/>
  <c r="E90" i="1"/>
  <c r="F90" i="1"/>
  <c r="G90" i="1"/>
  <c r="H90" i="1"/>
  <c r="I90" i="1"/>
  <c r="B93" i="1"/>
  <c r="C97" i="1"/>
  <c r="D97" i="1"/>
  <c r="E97" i="1"/>
  <c r="F97" i="1"/>
  <c r="G97" i="1"/>
  <c r="H97" i="1"/>
  <c r="I97" i="1"/>
  <c r="B97" i="1"/>
  <c r="F52" i="1" l="1"/>
  <c r="I52" i="1"/>
  <c r="I70" i="1"/>
  <c r="E52" i="1"/>
  <c r="F27" i="1"/>
  <c r="F26" i="1" s="1"/>
  <c r="I27" i="1"/>
  <c r="H70" i="1"/>
  <c r="D52" i="1"/>
  <c r="E27" i="1"/>
  <c r="F70" i="1"/>
  <c r="D70" i="1"/>
  <c r="F13" i="1"/>
  <c r="F12" i="1" s="1"/>
  <c r="C70" i="1"/>
  <c r="H52" i="1"/>
  <c r="H27" i="1"/>
  <c r="E13" i="1"/>
  <c r="E12" i="1" s="1"/>
  <c r="G70" i="1"/>
  <c r="G52" i="1"/>
  <c r="G27" i="1"/>
  <c r="D13" i="1"/>
  <c r="D12" i="1" s="1"/>
  <c r="E70" i="1"/>
  <c r="C52" i="1"/>
  <c r="C13" i="1"/>
  <c r="C12" i="1" s="1"/>
  <c r="E89" i="1"/>
  <c r="D89" i="1"/>
  <c r="C89" i="1"/>
  <c r="F89" i="1"/>
  <c r="H89" i="1"/>
  <c r="B89" i="1"/>
  <c r="B69" i="1" s="1"/>
  <c r="B11" i="1" s="1"/>
  <c r="I12" i="1"/>
  <c r="H12" i="1"/>
  <c r="I89" i="1"/>
  <c r="G89" i="1"/>
  <c r="C27" i="1"/>
  <c r="D27" i="1"/>
  <c r="G12" i="1"/>
  <c r="H26" i="1" l="1"/>
  <c r="I69" i="1"/>
  <c r="C26" i="1"/>
  <c r="F69" i="1"/>
  <c r="E26" i="1"/>
  <c r="G69" i="1"/>
  <c r="H69" i="1"/>
  <c r="H11" i="1" s="1"/>
  <c r="I26" i="1"/>
  <c r="C69" i="1"/>
  <c r="E69" i="1"/>
  <c r="D69" i="1"/>
  <c r="G26" i="1"/>
  <c r="D26" i="1"/>
  <c r="I11" i="1" l="1"/>
  <c r="C11" i="1"/>
  <c r="G11" i="1"/>
  <c r="F11" i="1"/>
  <c r="E11" i="1"/>
  <c r="D11" i="1"/>
</calcChain>
</file>

<file path=xl/sharedStrings.xml><?xml version="1.0" encoding="utf-8"?>
<sst xmlns="http://schemas.openxmlformats.org/spreadsheetml/2006/main" count="122" uniqueCount="49">
  <si>
    <t>Año, tipo de edificación y trimestre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</si>
  <si>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</si>
  <si>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</si>
  <si>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</si>
  <si>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</si>
  <si>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</si>
  <si>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</si>
  <si>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</si>
  <si>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</si>
  <si>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</si>
  <si>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</si>
  <si>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Colón</t>
  </si>
  <si>
    <t>Vivienda individual</t>
  </si>
  <si>
    <t>Primer trimestre</t>
  </si>
  <si>
    <t>Comercio</t>
  </si>
  <si>
    <t>Depósitos</t>
  </si>
  <si>
    <t>Centros educativos</t>
  </si>
  <si>
    <t xml:space="preserve">  Centros religiosos</t>
  </si>
  <si>
    <t xml:space="preserve">  Administración pública</t>
  </si>
  <si>
    <t>Panamá</t>
  </si>
  <si>
    <t>Dúplex</t>
  </si>
  <si>
    <t>Comercios</t>
  </si>
  <si>
    <t>Oficinas</t>
  </si>
  <si>
    <t>Hoteles</t>
  </si>
  <si>
    <t>Hospitales y clínicas</t>
  </si>
  <si>
    <t>Panamá Oeste</t>
  </si>
  <si>
    <t>Arraiján</t>
  </si>
  <si>
    <t>Industria</t>
  </si>
  <si>
    <t>La Chorrera</t>
  </si>
  <si>
    <t xml:space="preserve">            se debe a cambios de diseño efectuado por los informantes.</t>
  </si>
  <si>
    <t>Edificio de apartamento (3)</t>
  </si>
  <si>
    <t xml:space="preserve">  Otros (4)</t>
  </si>
  <si>
    <t>2021 (P)</t>
  </si>
  <si>
    <t>(3)  Incluye cuartos de alquiler.</t>
  </si>
  <si>
    <t xml:space="preserve">(4)  Son edificios y  estructuras destinadas a albergues,  estacionamientos,  galeras  para criaderos y  ceba de animales,  clubes, salas de reuniones,  cines, teatros, </t>
  </si>
  <si>
    <t xml:space="preserve">      estadios deportivos y otros para el esparcimiento. </t>
  </si>
  <si>
    <t>(P)  Cifras preliminares.</t>
  </si>
  <si>
    <t xml:space="preserve"> -   Cantidad nula o cero.</t>
  </si>
  <si>
    <t xml:space="preserve">      en un hotel, etc.</t>
  </si>
  <si>
    <t>NOTA: Obras que iniciaron, continuaron y culminaron el proceso de construcción en el período de referencia. La diferencia en algunos datos publicados anteriormente</t>
  </si>
  <si>
    <t>(1)  Son obras que continúan el proceso constructivo.</t>
  </si>
  <si>
    <t>(2)  Se refiere  a las unidades  de  viviendas,  locales  comerciales y oficinas  que  contienen un  centro comercial, salones en un centro educativo, habitaciones,</t>
  </si>
  <si>
    <t>República de Panamá</t>
  </si>
  <si>
    <t>CONTRALORÍA GENERAL DE LA REPÚBLICA</t>
  </si>
  <si>
    <t>Instituto Nacional de Estadística y Censo</t>
  </si>
  <si>
    <t>La Chorrera (Continuación)</t>
  </si>
  <si>
    <t>San Miguelito</t>
  </si>
  <si>
    <t xml:space="preserve"> DE EDIFICACIONES, UNIDADES Y ÁREA, SEGÚN  TIPO DE EDIFICACIÓN: PRIMER TRIMESTRE  2021 (P)</t>
  </si>
  <si>
    <t>Cuadro 3.  METROS CUADRADOS CONSTRUIDOS EN LAS PROVINCIAS DE COLÓN, PANAMÁ Y PANAMÁ OESTE, POR NÚMERO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</si>
</sst>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0">
    <xf numFmtId="0" fontId="0" fillId="0" borderId="0" xfId="0"/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66" fontId="3" fillId="4" borderId="0" xfId="0" applyNumberFormat="1" applyFont="1" applyFill="1" applyAlignment="1">
      <alignment horizontal="center"/>
    </xf>
    <xf numFmtId="164" fontId="2" fillId="4" borderId="9" xfId="2" applyNumberFormat="1" applyFont="1" applyFill="1" applyBorder="1" applyAlignment="1"/>
    <xf numFmtId="166" fontId="3" fillId="4" borderId="0" xfId="0" applyNumberFormat="1" applyFont="1" applyFill="1" applyAlignment="1">
      <alignment horizontal="left"/>
    </xf>
    <xf numFmtId="166" fontId="3" fillId="4" borderId="0" xfId="0" applyNumberFormat="1" applyFont="1" applyFill="1" applyAlignment="1">
      <alignment horizontal="left" indent="2"/>
    </xf>
    <xf numFmtId="166" fontId="3" fillId="4" borderId="0" xfId="0" applyNumberFormat="1" applyFont="1" applyFill="1" applyAlignment="1">
      <alignment horizontal="left" indent="4"/>
    </xf>
    <xf numFmtId="166" fontId="3" fillId="4" borderId="0" xfId="0" applyNumberFormat="1" applyFont="1" applyFill="1" applyAlignment="1">
      <alignment horizontal="left" indent="7"/>
    </xf>
    <xf numFmtId="164" fontId="2" fillId="4" borderId="6" xfId="2" applyNumberFormat="1" applyFont="1" applyFill="1" applyBorder="1" applyAlignment="1"/>
    <xf numFmtId="164" fontId="3" fillId="4" borderId="5" xfId="0" applyNumberFormat="1" applyFont="1" applyFill="1" applyBorder="1"/>
    <xf numFmtId="164" fontId="3" fillId="4" borderId="6" xfId="0" applyNumberFormat="1" applyFont="1" applyFill="1" applyBorder="1"/>
    <xf numFmtId="164" fontId="3" fillId="4" borderId="9" xfId="2" applyNumberFormat="1" applyFont="1" applyFill="1" applyBorder="1" applyAlignment="1"/>
    <xf numFmtId="164" fontId="3" fillId="4" borderId="0" xfId="0" applyNumberFormat="1" applyFont="1" applyFill="1"/>
    <xf numFmtId="166" fontId="3" fillId="4" borderId="5" xfId="0" applyNumberFormat="1" applyFont="1" applyFill="1" applyBorder="1" applyAlignment="1">
      <alignment horizontal="left" indent="7"/>
    </xf>
    <xf numFmtId="164" fontId="3" fillId="4" borderId="6" xfId="2" applyNumberFormat="1" applyFont="1" applyFill="1" applyBorder="1" applyAlignment="1"/>
    <xf numFmtId="164" fontId="3" fillId="4" borderId="0" xfId="2" applyNumberFormat="1" applyFont="1" applyFill="1" applyBorder="1" applyAlignment="1"/>
    <xf numFmtId="164" fontId="4" fillId="4" borderId="6" xfId="3" applyNumberFormat="1" applyFont="1" applyFill="1" applyBorder="1" applyAlignment="1">
      <alignment horizontal="right"/>
    </xf>
    <xf numFmtId="164" fontId="4" fillId="4" borderId="9" xfId="3" applyNumberFormat="1" applyFont="1" applyFill="1" applyBorder="1" applyAlignment="1">
      <alignment horizontal="right"/>
    </xf>
    <xf numFmtId="164" fontId="4" fillId="4" borderId="9" xfId="2" applyNumberFormat="1" applyFont="1" applyFill="1" applyBorder="1" applyAlignment="1"/>
    <xf numFmtId="166" fontId="3" fillId="4" borderId="5" xfId="0" applyNumberFormat="1" applyFont="1" applyFill="1" applyBorder="1" applyAlignment="1">
      <alignment horizontal="left" indent="4"/>
    </xf>
    <xf numFmtId="164" fontId="4" fillId="4" borderId="6" xfId="1" applyNumberFormat="1" applyFont="1" applyFill="1" applyBorder="1"/>
    <xf numFmtId="164" fontId="4" fillId="4" borderId="5" xfId="1" applyNumberFormat="1" applyFont="1" applyFill="1" applyBorder="1"/>
    <xf numFmtId="164" fontId="4" fillId="4" borderId="9" xfId="1" applyNumberFormat="1" applyFont="1" applyFill="1" applyBorder="1"/>
    <xf numFmtId="164" fontId="4" fillId="4" borderId="0" xfId="1" applyNumberFormat="1" applyFont="1" applyFill="1" applyBorder="1"/>
    <xf numFmtId="0" fontId="3" fillId="4" borderId="10" xfId="0" applyFont="1" applyFill="1" applyBorder="1" applyAlignment="1">
      <alignment horizontal="left" indent="7"/>
    </xf>
    <xf numFmtId="164" fontId="3" fillId="4" borderId="11" xfId="0" applyNumberFormat="1" applyFont="1" applyFill="1" applyBorder="1"/>
    <xf numFmtId="164" fontId="4" fillId="4" borderId="11" xfId="1" applyNumberFormat="1" applyFont="1" applyFill="1" applyBorder="1"/>
    <xf numFmtId="164" fontId="3" fillId="4" borderId="11" xfId="2" applyNumberFormat="1" applyFont="1" applyFill="1" applyBorder="1" applyAlignment="1"/>
    <xf numFmtId="0" fontId="0" fillId="0" borderId="0" xfId="0" applyBorder="1"/>
    <xf numFmtId="164" fontId="2" fillId="4" borderId="6" xfId="0" applyNumberFormat="1" applyFont="1" applyFill="1" applyBorder="1"/>
    <xf numFmtId="164" fontId="2" fillId="4" borderId="9" xfId="0" applyNumberFormat="1" applyFont="1" applyFill="1" applyBorder="1"/>
    <xf numFmtId="164" fontId="2" fillId="4" borderId="0" xfId="0" applyNumberFormat="1" applyFont="1" applyFill="1"/>
    <xf numFmtId="164" fontId="2" fillId="4" borderId="6" xfId="0" applyNumberFormat="1" applyFont="1" applyFill="1" applyBorder="1" applyAlignment="1">
      <alignment vertical="center"/>
    </xf>
    <xf numFmtId="164" fontId="2" fillId="4" borderId="11" xfId="0" applyNumberFormat="1" applyFont="1" applyFill="1" applyBorder="1"/>
    <xf numFmtId="164" fontId="5" fillId="4" borderId="6" xfId="3" applyNumberFormat="1" applyFont="1" applyFill="1" applyBorder="1" applyAlignment="1">
      <alignment horizontal="right"/>
    </xf>
    <xf numFmtId="164" fontId="5" fillId="4" borderId="0" xfId="3" applyNumberFormat="1" applyFont="1" applyFill="1" applyBorder="1" applyAlignment="1">
      <alignment horizontal="right"/>
    </xf>
    <xf numFmtId="164" fontId="5" fillId="4" borderId="9" xfId="3" applyNumberFormat="1" applyFont="1" applyFill="1" applyBorder="1" applyAlignment="1">
      <alignment horizontal="right"/>
    </xf>
    <xf numFmtId="164" fontId="4" fillId="0" borderId="5" xfId="1" applyNumberFormat="1" applyFont="1" applyFill="1" applyBorder="1"/>
    <xf numFmtId="164" fontId="3" fillId="0" borderId="9" xfId="2" applyNumberFormat="1" applyFont="1" applyFill="1" applyBorder="1" applyAlignment="1"/>
    <xf numFmtId="164" fontId="0" fillId="0" borderId="0" xfId="0" applyNumberFormat="1"/>
    <xf numFmtId="164" fontId="4" fillId="0" borderId="9" xfId="2" applyNumberFormat="1" applyFont="1" applyFill="1" applyBorder="1" applyAlignment="1"/>
    <xf numFmtId="49" fontId="4" fillId="4" borderId="0" xfId="1" applyNumberFormat="1" applyFill="1" applyAlignment="1"/>
    <xf numFmtId="0" fontId="4" fillId="4" borderId="0" xfId="1" applyFill="1" applyAlignment="1"/>
    <xf numFmtId="0" fontId="3" fillId="4" borderId="0" xfId="0" applyFont="1" applyFill="1" applyAlignment="1"/>
    <xf numFmtId="0" fontId="0" fillId="0" borderId="0" xfId="0" applyBorder="1" applyAlignment="1"/>
    <xf numFmtId="0" fontId="0" fillId="0" borderId="0" xfId="0" applyAlignment="1"/>
    <xf numFmtId="41" fontId="4" fillId="4" borderId="0" xfId="4" applyNumberFormat="1" applyFont="1" applyFill="1" applyBorder="1" applyAlignment="1">
      <alignment horizontal="left"/>
    </xf>
    <xf numFmtId="0" fontId="7" fillId="4" borderId="0" xfId="0" applyFont="1" applyFill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</cellXfs>
  <cellStyles count="5">
    <cellStyle name="Millares [0] 2" xfId="4"/>
    <cellStyle name="Millares 2" xfId="2"/>
    <cellStyle name="Millares_CUADRO6-06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4"/>
  <sheetViews>
    <sheetView showGridLines="0" tabSelected="1" topLeftCell="A73" zoomScaleNormal="100" workbookViewId="0">
      <selection activeCell="A69" sqref="A69"/>
    </sheetView>
  </sheetViews>
  <sheetFormatPr baseColWidth="10" defaultRowHeight="15" x14ac:dyDescent="0.25"/>
  <cols>
    <col min="1" max="1" width="28.7109375" customWidth="1"/>
    <col min="2" max="4" width="14.7109375" customWidth="1"/>
    <col min="5" max="5" width="16" customWidth="1"/>
    <col min="6" max="6" width="15" customWidth="1"/>
    <col min="7" max="7" width="15.28515625" customWidth="1"/>
    <col min="8" max="8" width="14.7109375" customWidth="1"/>
    <col min="9" max="9" width="15.85546875" customWidth="1"/>
  </cols>
  <sheetData>
    <row r="1" spans="1:31" x14ac:dyDescent="0.25">
      <c r="A1" s="52" t="s">
        <v>42</v>
      </c>
      <c r="B1" s="52"/>
      <c r="C1" s="52"/>
      <c r="D1" s="52"/>
      <c r="E1" s="52"/>
      <c r="F1" s="52"/>
      <c r="G1" s="52"/>
      <c r="H1" s="52"/>
      <c r="I1" s="52"/>
    </row>
    <row r="2" spans="1:31" x14ac:dyDescent="0.25">
      <c r="A2" s="53" t="s">
        <v>43</v>
      </c>
      <c r="B2" s="53"/>
      <c r="C2" s="53"/>
      <c r="D2" s="53"/>
      <c r="E2" s="53"/>
      <c r="F2" s="53"/>
      <c r="G2" s="53"/>
      <c r="H2" s="53"/>
      <c r="I2" s="53"/>
    </row>
    <row r="3" spans="1:31" x14ac:dyDescent="0.25">
      <c r="A3" s="52" t="s">
        <v>44</v>
      </c>
      <c r="B3" s="52"/>
      <c r="C3" s="52"/>
      <c r="D3" s="52"/>
      <c r="E3" s="52"/>
      <c r="F3" s="52"/>
      <c r="G3" s="52"/>
      <c r="H3" s="52"/>
      <c r="I3" s="52"/>
    </row>
    <row r="4" spans="1:31" ht="3.95" customHeight="1" x14ac:dyDescent="0.25">
      <c r="A4" s="54"/>
      <c r="B4" s="54"/>
      <c r="C4" s="54"/>
      <c r="D4" s="54"/>
      <c r="E4" s="54"/>
      <c r="F4" s="54"/>
      <c r="G4" s="54"/>
      <c r="H4" s="54"/>
      <c r="I4" s="54"/>
    </row>
    <row r="5" spans="1:31" ht="19.5" customHeight="1" x14ac:dyDescent="0.25">
      <c r="A5" s="55" t="s">
        <v>48</v>
      </c>
      <c r="B5" s="55"/>
      <c r="C5" s="55"/>
      <c r="D5" s="55"/>
      <c r="E5" s="55"/>
      <c r="F5" s="55"/>
      <c r="G5" s="55"/>
      <c r="H5" s="55"/>
      <c r="I5" s="55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</row>
    <row r="6" spans="1:31" ht="19.5" customHeight="1" x14ac:dyDescent="0.25">
      <c r="A6" s="56" t="s">
        <v>47</v>
      </c>
      <c r="B6" s="56"/>
      <c r="C6" s="56"/>
      <c r="D6" s="56"/>
      <c r="E6" s="56"/>
      <c r="F6" s="56"/>
      <c r="G6" s="56"/>
      <c r="H6" s="56"/>
      <c r="I6" s="56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</row>
    <row r="7" spans="1:31" ht="4.5" customHeight="1" x14ac:dyDescent="0.25">
      <c r="A7" s="69"/>
      <c r="B7" s="69"/>
      <c r="C7" s="69"/>
      <c r="D7" s="69"/>
      <c r="E7" s="69"/>
      <c r="F7" s="69"/>
      <c r="G7" s="69"/>
      <c r="H7" s="69"/>
      <c r="I7" s="69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</row>
    <row r="8" spans="1:31" x14ac:dyDescent="0.25">
      <c r="A8" s="57" t="s">
        <v>0</v>
      </c>
      <c r="B8" s="60" t="s">
        <v>1</v>
      </c>
      <c r="C8" s="63" t="s">
        <v>2</v>
      </c>
      <c r="D8" s="64"/>
      <c r="E8" s="64"/>
      <c r="F8" s="64"/>
      <c r="G8" s="65" t="s">
        <v>3</v>
      </c>
      <c r="H8" s="65"/>
      <c r="I8" s="66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31" ht="25.5" x14ac:dyDescent="0.25">
      <c r="A9" s="58"/>
      <c r="B9" s="61"/>
      <c r="C9" s="63" t="s">
        <v>4</v>
      </c>
      <c r="D9" s="63"/>
      <c r="E9" s="63"/>
      <c r="F9" s="1" t="s">
        <v>5</v>
      </c>
      <c r="G9" s="67"/>
      <c r="H9" s="67"/>
      <c r="I9" s="68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31" ht="43.5" customHeight="1" x14ac:dyDescent="0.25">
      <c r="A10" s="59"/>
      <c r="B10" s="62"/>
      <c r="C10" s="2" t="s">
        <v>6</v>
      </c>
      <c r="D10" s="2" t="s">
        <v>7</v>
      </c>
      <c r="E10" s="3" t="s">
        <v>8</v>
      </c>
      <c r="F10" s="4" t="s">
        <v>9</v>
      </c>
      <c r="G10" s="2" t="s">
        <v>6</v>
      </c>
      <c r="H10" s="2" t="s">
        <v>7</v>
      </c>
      <c r="I10" s="5" t="s">
        <v>10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31" ht="21.95" customHeight="1" x14ac:dyDescent="0.25">
      <c r="A11" s="6" t="s">
        <v>32</v>
      </c>
      <c r="B11" s="7">
        <f t="shared" ref="B11:I11" si="0">B12+B69+B26</f>
        <v>345344</v>
      </c>
      <c r="C11" s="7">
        <f t="shared" si="0"/>
        <v>1223</v>
      </c>
      <c r="D11" s="7">
        <f t="shared" si="0"/>
        <v>1544</v>
      </c>
      <c r="E11" s="7">
        <f t="shared" si="0"/>
        <v>69187</v>
      </c>
      <c r="F11" s="7">
        <f t="shared" si="0"/>
        <v>256953</v>
      </c>
      <c r="G11" s="7">
        <f t="shared" si="0"/>
        <v>435</v>
      </c>
      <c r="H11" s="7">
        <f t="shared" si="0"/>
        <v>1411</v>
      </c>
      <c r="I11" s="7">
        <f t="shared" si="0"/>
        <v>19248</v>
      </c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31" ht="21.95" customHeight="1" x14ac:dyDescent="0.25">
      <c r="A12" s="8" t="s">
        <v>11</v>
      </c>
      <c r="B12" s="7">
        <f>B13</f>
        <v>39371</v>
      </c>
      <c r="C12" s="7">
        <f t="shared" ref="C12:I12" si="1">C13</f>
        <v>26</v>
      </c>
      <c r="D12" s="7">
        <f t="shared" si="1"/>
        <v>95</v>
      </c>
      <c r="E12" s="7">
        <f t="shared" si="1"/>
        <v>2696</v>
      </c>
      <c r="F12" s="7">
        <f t="shared" si="1"/>
        <v>36582</v>
      </c>
      <c r="G12" s="7">
        <f t="shared" si="1"/>
        <v>8</v>
      </c>
      <c r="H12" s="7">
        <f>H13</f>
        <v>39</v>
      </c>
      <c r="I12" s="7">
        <f t="shared" si="1"/>
        <v>93</v>
      </c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31" ht="21.95" customHeight="1" x14ac:dyDescent="0.25">
      <c r="A13" s="9" t="s">
        <v>11</v>
      </c>
      <c r="B13" s="7">
        <f t="shared" ref="B13:I13" si="2">B14+B16+B18+B22+B24+B20</f>
        <v>39371</v>
      </c>
      <c r="C13" s="7">
        <f t="shared" si="2"/>
        <v>26</v>
      </c>
      <c r="D13" s="7">
        <f t="shared" si="2"/>
        <v>95</v>
      </c>
      <c r="E13" s="7">
        <f t="shared" si="2"/>
        <v>2696</v>
      </c>
      <c r="F13" s="7">
        <f t="shared" si="2"/>
        <v>36582</v>
      </c>
      <c r="G13" s="7">
        <f t="shared" si="2"/>
        <v>8</v>
      </c>
      <c r="H13" s="7">
        <f t="shared" si="2"/>
        <v>39</v>
      </c>
      <c r="I13" s="7">
        <f t="shared" si="2"/>
        <v>93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31" ht="23.45" customHeight="1" x14ac:dyDescent="0.25">
      <c r="A14" s="10" t="s">
        <v>12</v>
      </c>
      <c r="B14" s="7">
        <f>SUM(B15:B15)</f>
        <v>2393</v>
      </c>
      <c r="C14" s="7">
        <f>SUM(C15:C15)</f>
        <v>23</v>
      </c>
      <c r="D14" s="7">
        <f>SUM(D15:D15)</f>
        <v>23</v>
      </c>
      <c r="E14" s="7">
        <f>SUM(E15:E15)</f>
        <v>682</v>
      </c>
      <c r="F14" s="7">
        <f>SUM(F15:F15)</f>
        <v>1693</v>
      </c>
      <c r="G14" s="7">
        <f t="shared" ref="G14:I14" si="3">SUM(G15:G15)</f>
        <v>6</v>
      </c>
      <c r="H14" s="7">
        <f t="shared" si="3"/>
        <v>6</v>
      </c>
      <c r="I14" s="7">
        <f t="shared" si="3"/>
        <v>18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31" ht="23.45" customHeight="1" x14ac:dyDescent="0.25">
      <c r="A15" s="11" t="s">
        <v>13</v>
      </c>
      <c r="B15" s="12">
        <f>+E15+F15+I15</f>
        <v>2393</v>
      </c>
      <c r="C15" s="15">
        <v>23</v>
      </c>
      <c r="D15" s="15">
        <v>23</v>
      </c>
      <c r="E15" s="15">
        <v>682</v>
      </c>
      <c r="F15" s="15">
        <v>1693</v>
      </c>
      <c r="G15" s="15">
        <v>6</v>
      </c>
      <c r="H15" s="15">
        <v>6</v>
      </c>
      <c r="I15" s="15">
        <v>18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31" ht="23.45" customHeight="1" x14ac:dyDescent="0.25">
      <c r="A16" s="10" t="s">
        <v>30</v>
      </c>
      <c r="B16" s="7">
        <f t="shared" ref="B16:I16" si="4">SUM(B17:B17)</f>
        <v>13611</v>
      </c>
      <c r="C16" s="7">
        <f t="shared" si="4"/>
        <v>0</v>
      </c>
      <c r="D16" s="7">
        <f t="shared" si="4"/>
        <v>0</v>
      </c>
      <c r="E16" s="7">
        <f t="shared" si="4"/>
        <v>0</v>
      </c>
      <c r="F16" s="7">
        <f t="shared" si="4"/>
        <v>13581</v>
      </c>
      <c r="G16" s="7">
        <f t="shared" si="4"/>
        <v>1</v>
      </c>
      <c r="H16" s="7">
        <f t="shared" si="4"/>
        <v>25</v>
      </c>
      <c r="I16" s="7">
        <f t="shared" si="4"/>
        <v>30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ht="23.45" customHeight="1" x14ac:dyDescent="0.25">
      <c r="A17" s="11" t="s">
        <v>13</v>
      </c>
      <c r="B17" s="12">
        <f>+E17+F17+I17</f>
        <v>13611</v>
      </c>
      <c r="C17" s="15">
        <v>0</v>
      </c>
      <c r="D17" s="15">
        <v>0</v>
      </c>
      <c r="E17" s="18">
        <v>0</v>
      </c>
      <c r="F17" s="43">
        <v>13581</v>
      </c>
      <c r="G17" s="15">
        <v>1</v>
      </c>
      <c r="H17" s="15">
        <v>25</v>
      </c>
      <c r="I17" s="15">
        <v>30</v>
      </c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23.45" customHeight="1" x14ac:dyDescent="0.25">
      <c r="A18" s="10" t="s">
        <v>14</v>
      </c>
      <c r="B18" s="7">
        <f t="shared" ref="B18:I18" si="5">SUM(B19:B19)</f>
        <v>17682</v>
      </c>
      <c r="C18" s="7">
        <f t="shared" si="5"/>
        <v>3</v>
      </c>
      <c r="D18" s="7">
        <f t="shared" si="5"/>
        <v>72</v>
      </c>
      <c r="E18" s="7">
        <f t="shared" si="5"/>
        <v>2014</v>
      </c>
      <c r="F18" s="7">
        <f t="shared" si="5"/>
        <v>15623</v>
      </c>
      <c r="G18" s="7">
        <f t="shared" si="5"/>
        <v>1</v>
      </c>
      <c r="H18" s="7">
        <f t="shared" si="5"/>
        <v>8</v>
      </c>
      <c r="I18" s="7">
        <f t="shared" si="5"/>
        <v>45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23.45" customHeight="1" x14ac:dyDescent="0.25">
      <c r="A19" s="17" t="s">
        <v>13</v>
      </c>
      <c r="B19" s="12">
        <f>+E19+F19+I19</f>
        <v>17682</v>
      </c>
      <c r="C19" s="24">
        <v>3</v>
      </c>
      <c r="D19" s="24">
        <v>72</v>
      </c>
      <c r="E19" s="24">
        <v>2014</v>
      </c>
      <c r="F19" s="43">
        <v>15623</v>
      </c>
      <c r="G19" s="15">
        <v>1</v>
      </c>
      <c r="H19" s="15">
        <v>8</v>
      </c>
      <c r="I19" s="15">
        <v>45</v>
      </c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ht="23.45" customHeight="1" x14ac:dyDescent="0.25">
      <c r="A20" s="10" t="s">
        <v>15</v>
      </c>
      <c r="B20" s="7">
        <f>SUM(B21:B21)</f>
        <v>3461</v>
      </c>
      <c r="C20" s="7">
        <f>SUM(C21:C21)</f>
        <v>0</v>
      </c>
      <c r="D20" s="7">
        <f t="shared" ref="D20:I20" si="6">SUM(D21:D21)</f>
        <v>0</v>
      </c>
      <c r="E20" s="7">
        <f t="shared" si="6"/>
        <v>0</v>
      </c>
      <c r="F20" s="7">
        <f t="shared" si="6"/>
        <v>3461</v>
      </c>
      <c r="G20" s="7">
        <f t="shared" si="6"/>
        <v>0</v>
      </c>
      <c r="H20" s="7">
        <f t="shared" si="6"/>
        <v>0</v>
      </c>
      <c r="I20" s="7">
        <f t="shared" si="6"/>
        <v>0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ht="23.45" customHeight="1" x14ac:dyDescent="0.25">
      <c r="A21" s="11" t="s">
        <v>13</v>
      </c>
      <c r="B21" s="12">
        <f>+E21+F21+I21</f>
        <v>3461</v>
      </c>
      <c r="C21" s="20">
        <v>0</v>
      </c>
      <c r="D21" s="20">
        <v>0</v>
      </c>
      <c r="E21" s="20">
        <v>0</v>
      </c>
      <c r="F21" s="43">
        <v>3461</v>
      </c>
      <c r="G21" s="15">
        <v>0</v>
      </c>
      <c r="H21" s="15">
        <v>0</v>
      </c>
      <c r="I21" s="15">
        <v>0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ht="23.45" customHeight="1" x14ac:dyDescent="0.25">
      <c r="A22" s="10" t="s">
        <v>16</v>
      </c>
      <c r="B22" s="7">
        <f t="shared" ref="B22:I22" si="7">SUM(B23:B23)</f>
        <v>1593</v>
      </c>
      <c r="C22" s="7">
        <f t="shared" si="7"/>
        <v>0</v>
      </c>
      <c r="D22" s="7">
        <f t="shared" si="7"/>
        <v>0</v>
      </c>
      <c r="E22" s="7">
        <f t="shared" si="7"/>
        <v>0</v>
      </c>
      <c r="F22" s="7">
        <f t="shared" si="7"/>
        <v>1593</v>
      </c>
      <c r="G22" s="7">
        <f t="shared" si="7"/>
        <v>0</v>
      </c>
      <c r="H22" s="7">
        <f t="shared" si="7"/>
        <v>0</v>
      </c>
      <c r="I22" s="7">
        <f t="shared" si="7"/>
        <v>0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ht="23.45" customHeight="1" x14ac:dyDescent="0.25">
      <c r="A23" s="11" t="s">
        <v>13</v>
      </c>
      <c r="B23" s="12">
        <f t="shared" ref="B23" si="8">+E23+F23+I23</f>
        <v>1593</v>
      </c>
      <c r="C23" s="20">
        <v>0</v>
      </c>
      <c r="D23" s="20">
        <v>0</v>
      </c>
      <c r="E23" s="20">
        <v>0</v>
      </c>
      <c r="F23" s="43">
        <v>1593</v>
      </c>
      <c r="G23" s="15">
        <v>0</v>
      </c>
      <c r="H23" s="15">
        <v>0</v>
      </c>
      <c r="I23" s="15">
        <v>0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ht="23.45" customHeight="1" x14ac:dyDescent="0.25">
      <c r="A24" s="10" t="s">
        <v>18</v>
      </c>
      <c r="B24" s="7">
        <f t="shared" ref="B24:C24" si="9">SUM(B25:B25)</f>
        <v>631</v>
      </c>
      <c r="C24" s="7">
        <f t="shared" si="9"/>
        <v>0</v>
      </c>
      <c r="D24" s="7">
        <f t="shared" ref="D24" si="10">SUM(D25:D25)</f>
        <v>0</v>
      </c>
      <c r="E24" s="7">
        <f t="shared" ref="E24" si="11">SUM(E25:E25)</f>
        <v>0</v>
      </c>
      <c r="F24" s="7">
        <f t="shared" ref="F24" si="12">SUM(F25:F25)</f>
        <v>631</v>
      </c>
      <c r="G24" s="7">
        <f t="shared" ref="G24" si="13">SUM(G25:G25)</f>
        <v>0</v>
      </c>
      <c r="H24" s="7">
        <f t="shared" ref="H24" si="14">SUM(H25:H25)</f>
        <v>0</v>
      </c>
      <c r="I24" s="7">
        <f t="shared" ref="I24" si="15">SUM(I25:I25)</f>
        <v>0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ht="23.45" customHeight="1" x14ac:dyDescent="0.25">
      <c r="A25" s="17" t="s">
        <v>13</v>
      </c>
      <c r="B25" s="12">
        <f>+E25+F25+I25</f>
        <v>631</v>
      </c>
      <c r="C25" s="20">
        <v>0</v>
      </c>
      <c r="D25" s="20">
        <v>0</v>
      </c>
      <c r="E25" s="20">
        <v>0</v>
      </c>
      <c r="F25" s="43">
        <v>631</v>
      </c>
      <c r="G25" s="15">
        <v>0</v>
      </c>
      <c r="H25" s="15">
        <v>0</v>
      </c>
      <c r="I25" s="15">
        <v>0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27" customHeight="1" x14ac:dyDescent="0.25">
      <c r="A26" s="8" t="s">
        <v>19</v>
      </c>
      <c r="B26" s="7">
        <f t="shared" ref="B26:I26" si="16">+B52+B27</f>
        <v>203027</v>
      </c>
      <c r="C26" s="7">
        <f t="shared" si="16"/>
        <v>691</v>
      </c>
      <c r="D26" s="7">
        <f t="shared" si="16"/>
        <v>923</v>
      </c>
      <c r="E26" s="7">
        <f t="shared" si="16"/>
        <v>45144</v>
      </c>
      <c r="F26" s="7">
        <f t="shared" si="16"/>
        <v>139323</v>
      </c>
      <c r="G26" s="7">
        <f t="shared" si="16"/>
        <v>281</v>
      </c>
      <c r="H26" s="7">
        <f t="shared" si="16"/>
        <v>1209</v>
      </c>
      <c r="I26" s="7">
        <f t="shared" si="16"/>
        <v>18560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21.95" customHeight="1" x14ac:dyDescent="0.25">
      <c r="A27" s="9" t="s">
        <v>19</v>
      </c>
      <c r="B27" s="7">
        <f>B28+B30+B32+B34+B38+B40+B44+B46+B48+B50+B36+B42</f>
        <v>195117</v>
      </c>
      <c r="C27" s="7">
        <f>C28+C30+C32+C34+C38+C40+C44+C46+C48+C50+C36+C42</f>
        <v>637</v>
      </c>
      <c r="D27" s="7">
        <f>D28+D30+D32+D34+D38+D40+D44+D46+D48+D50+D36+D42</f>
        <v>859</v>
      </c>
      <c r="E27" s="7">
        <f>E28+E30+E32+E34+E38+E40+E44+E46+E48+E50+E36+E42</f>
        <v>41448</v>
      </c>
      <c r="F27" s="7">
        <f>F28+F30+F32+F34+F38+F40+F44+F46+F48+F50+F36+F42</f>
        <v>135812</v>
      </c>
      <c r="G27" s="7">
        <f t="shared" ref="G27:H27" si="17">G28+G30+G32+G34+G38+G40+G44+G46+G48+G50+G36+G42</f>
        <v>266</v>
      </c>
      <c r="H27" s="7">
        <f t="shared" si="17"/>
        <v>1170</v>
      </c>
      <c r="I27" s="7">
        <f>I28+I30+I32+I34+I38+I40+I44+I46+I48+I50+I36+I42</f>
        <v>17857</v>
      </c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23.45" customHeight="1" x14ac:dyDescent="0.25">
      <c r="A28" s="23" t="s">
        <v>12</v>
      </c>
      <c r="B28" s="35">
        <f t="shared" ref="B28:C28" si="18">SUM(B29:B29)</f>
        <v>38310</v>
      </c>
      <c r="C28" s="40">
        <f t="shared" si="18"/>
        <v>566</v>
      </c>
      <c r="D28" s="40">
        <f t="shared" ref="D28" si="19">SUM(D29:D29)</f>
        <v>566</v>
      </c>
      <c r="E28" s="40">
        <f t="shared" ref="E28" si="20">SUM(E29:E29)</f>
        <v>24127</v>
      </c>
      <c r="F28" s="40">
        <f t="shared" ref="F28" si="21">SUM(F29:F29)</f>
        <v>12642</v>
      </c>
      <c r="G28" s="40">
        <f t="shared" ref="G28" si="22">SUM(G29:G29)</f>
        <v>191</v>
      </c>
      <c r="H28" s="40">
        <f t="shared" ref="H28" si="23">SUM(H29:H29)</f>
        <v>191</v>
      </c>
      <c r="I28" s="40">
        <f t="shared" ref="I28" si="24">SUM(I29:I29)</f>
        <v>1541</v>
      </c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25.5" customHeight="1" x14ac:dyDescent="0.25">
      <c r="A29" s="17" t="s">
        <v>13</v>
      </c>
      <c r="B29" s="12">
        <f>+E29+F29+I29</f>
        <v>38310</v>
      </c>
      <c r="C29" s="24">
        <v>566</v>
      </c>
      <c r="D29" s="24">
        <v>566</v>
      </c>
      <c r="E29" s="41">
        <v>24127</v>
      </c>
      <c r="F29" s="43">
        <v>12642</v>
      </c>
      <c r="G29" s="22">
        <v>191</v>
      </c>
      <c r="H29" s="22">
        <v>191</v>
      </c>
      <c r="I29" s="22">
        <v>1541</v>
      </c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25.5" customHeight="1" x14ac:dyDescent="0.25">
      <c r="A30" s="23" t="s">
        <v>20</v>
      </c>
      <c r="B30" s="7">
        <f t="shared" ref="B30:I30" si="25">SUM(B31:B31)</f>
        <v>7207</v>
      </c>
      <c r="C30" s="7">
        <f t="shared" si="25"/>
        <v>34</v>
      </c>
      <c r="D30" s="7">
        <f t="shared" si="25"/>
        <v>68</v>
      </c>
      <c r="E30" s="7">
        <f t="shared" si="25"/>
        <v>6135</v>
      </c>
      <c r="F30" s="7">
        <f t="shared" si="25"/>
        <v>870</v>
      </c>
      <c r="G30" s="7">
        <f t="shared" si="25"/>
        <v>13</v>
      </c>
      <c r="H30" s="7">
        <f t="shared" si="25"/>
        <v>26</v>
      </c>
      <c r="I30" s="7">
        <f t="shared" si="25"/>
        <v>202</v>
      </c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25.5" customHeight="1" x14ac:dyDescent="0.25">
      <c r="A31" s="17" t="s">
        <v>13</v>
      </c>
      <c r="B31" s="12">
        <f>+E31+F31+I31</f>
        <v>7207</v>
      </c>
      <c r="C31" s="24">
        <v>34</v>
      </c>
      <c r="D31" s="24">
        <v>68</v>
      </c>
      <c r="E31" s="25">
        <v>6135</v>
      </c>
      <c r="F31" s="21">
        <v>870</v>
      </c>
      <c r="G31" s="22">
        <v>13</v>
      </c>
      <c r="H31" s="22">
        <v>26</v>
      </c>
      <c r="I31" s="22">
        <v>202</v>
      </c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25.5" customHeight="1" x14ac:dyDescent="0.25">
      <c r="A32" s="10" t="s">
        <v>30</v>
      </c>
      <c r="B32" s="7">
        <f t="shared" ref="B32:I32" si="26">SUM(B33:B33)</f>
        <v>123662</v>
      </c>
      <c r="C32" s="7">
        <f t="shared" si="26"/>
        <v>28</v>
      </c>
      <c r="D32" s="7">
        <f t="shared" si="26"/>
        <v>200</v>
      </c>
      <c r="E32" s="7">
        <f t="shared" si="26"/>
        <v>5406</v>
      </c>
      <c r="F32" s="7">
        <f t="shared" si="26"/>
        <v>108476</v>
      </c>
      <c r="G32" s="7">
        <f t="shared" si="26"/>
        <v>52</v>
      </c>
      <c r="H32" s="7">
        <f t="shared" si="26"/>
        <v>590</v>
      </c>
      <c r="I32" s="7">
        <f t="shared" si="26"/>
        <v>9780</v>
      </c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25.5" customHeight="1" x14ac:dyDescent="0.25">
      <c r="A33" s="11" t="s">
        <v>13</v>
      </c>
      <c r="B33" s="12">
        <f t="shared" ref="B33:B51" si="27">+E33+F33+I33</f>
        <v>123662</v>
      </c>
      <c r="C33" s="24">
        <v>28</v>
      </c>
      <c r="D33" s="24">
        <v>200</v>
      </c>
      <c r="E33" s="25">
        <v>5406</v>
      </c>
      <c r="F33" s="21">
        <v>108476</v>
      </c>
      <c r="G33" s="22">
        <v>52</v>
      </c>
      <c r="H33" s="22">
        <v>590</v>
      </c>
      <c r="I33" s="22">
        <v>9780</v>
      </c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25.5" customHeight="1" x14ac:dyDescent="0.25">
      <c r="A34" s="10" t="s">
        <v>21</v>
      </c>
      <c r="B34" s="7">
        <f t="shared" ref="B34:G34" si="28">SUM(B35:B35)</f>
        <v>9383</v>
      </c>
      <c r="C34" s="7">
        <f t="shared" si="28"/>
        <v>7</v>
      </c>
      <c r="D34" s="7">
        <f t="shared" si="28"/>
        <v>22</v>
      </c>
      <c r="E34" s="7">
        <f t="shared" si="28"/>
        <v>4554</v>
      </c>
      <c r="F34" s="7">
        <f t="shared" si="28"/>
        <v>3970</v>
      </c>
      <c r="G34" s="7">
        <f t="shared" si="28"/>
        <v>5</v>
      </c>
      <c r="H34" s="7">
        <f t="shared" ref="H34:I34" si="29">SUM(H35:H35)</f>
        <v>185</v>
      </c>
      <c r="I34" s="7">
        <f t="shared" si="29"/>
        <v>859</v>
      </c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ht="25.5" customHeight="1" x14ac:dyDescent="0.25">
      <c r="A35" s="11" t="s">
        <v>13</v>
      </c>
      <c r="B35" s="12">
        <f t="shared" si="27"/>
        <v>9383</v>
      </c>
      <c r="C35" s="20">
        <v>7</v>
      </c>
      <c r="D35" s="20">
        <v>22</v>
      </c>
      <c r="E35" s="20">
        <v>4554</v>
      </c>
      <c r="F35" s="15">
        <v>3970</v>
      </c>
      <c r="G35" s="22">
        <v>5</v>
      </c>
      <c r="H35" s="22">
        <v>185</v>
      </c>
      <c r="I35" s="22">
        <v>859</v>
      </c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20.100000000000001" customHeight="1" x14ac:dyDescent="0.25">
      <c r="A36" s="10" t="s">
        <v>22</v>
      </c>
      <c r="B36" s="7">
        <f t="shared" ref="B36:I36" si="30">SUM(B37:B37)</f>
        <v>150</v>
      </c>
      <c r="C36" s="7">
        <f t="shared" si="30"/>
        <v>0</v>
      </c>
      <c r="D36" s="7">
        <f t="shared" si="30"/>
        <v>0</v>
      </c>
      <c r="E36" s="7">
        <f t="shared" si="30"/>
        <v>0</v>
      </c>
      <c r="F36" s="7">
        <f t="shared" si="30"/>
        <v>150</v>
      </c>
      <c r="G36" s="7">
        <f t="shared" si="30"/>
        <v>0</v>
      </c>
      <c r="H36" s="7">
        <f t="shared" si="30"/>
        <v>0</v>
      </c>
      <c r="I36" s="7">
        <f t="shared" si="30"/>
        <v>0</v>
      </c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20.100000000000001" customHeight="1" x14ac:dyDescent="0.25">
      <c r="A37" s="11" t="s">
        <v>13</v>
      </c>
      <c r="B37" s="12">
        <f t="shared" si="27"/>
        <v>150</v>
      </c>
      <c r="C37" s="21">
        <v>0</v>
      </c>
      <c r="D37" s="21">
        <v>0</v>
      </c>
      <c r="E37" s="21">
        <v>0</v>
      </c>
      <c r="F37" s="15">
        <v>150</v>
      </c>
      <c r="G37" s="22">
        <v>0</v>
      </c>
      <c r="H37" s="22">
        <v>0</v>
      </c>
      <c r="I37" s="22">
        <v>0</v>
      </c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ht="20.100000000000001" customHeight="1" x14ac:dyDescent="0.25">
      <c r="A38" s="10" t="s">
        <v>15</v>
      </c>
      <c r="B38" s="7">
        <f t="shared" ref="B38:I38" si="31">SUM(B39:B39)</f>
        <v>3556</v>
      </c>
      <c r="C38" s="7">
        <f t="shared" si="31"/>
        <v>2</v>
      </c>
      <c r="D38" s="7">
        <f t="shared" si="31"/>
        <v>3</v>
      </c>
      <c r="E38" s="7">
        <f t="shared" si="31"/>
        <v>1226</v>
      </c>
      <c r="F38" s="7">
        <f t="shared" si="31"/>
        <v>2330</v>
      </c>
      <c r="G38" s="7">
        <f t="shared" si="31"/>
        <v>0</v>
      </c>
      <c r="H38" s="7">
        <f t="shared" si="31"/>
        <v>0</v>
      </c>
      <c r="I38" s="7">
        <f t="shared" si="31"/>
        <v>0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ht="20.100000000000001" customHeight="1" x14ac:dyDescent="0.25">
      <c r="A39" s="11" t="s">
        <v>13</v>
      </c>
      <c r="B39" s="12">
        <f t="shared" si="27"/>
        <v>3556</v>
      </c>
      <c r="C39" s="20">
        <v>2</v>
      </c>
      <c r="D39" s="20">
        <v>3</v>
      </c>
      <c r="E39" s="20">
        <v>1226</v>
      </c>
      <c r="F39" s="21">
        <v>2330</v>
      </c>
      <c r="G39" s="22">
        <v>0</v>
      </c>
      <c r="H39" s="22">
        <v>0</v>
      </c>
      <c r="I39" s="22">
        <v>0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ht="23.45" customHeight="1" x14ac:dyDescent="0.25">
      <c r="A40" s="10" t="s">
        <v>16</v>
      </c>
      <c r="B40" s="7">
        <f t="shared" ref="B40:I40" si="32">SUM(B41:B41)</f>
        <v>655</v>
      </c>
      <c r="C40" s="7">
        <f t="shared" si="32"/>
        <v>0</v>
      </c>
      <c r="D40" s="7">
        <f t="shared" si="32"/>
        <v>0</v>
      </c>
      <c r="E40" s="7">
        <f t="shared" si="32"/>
        <v>0</v>
      </c>
      <c r="F40" s="7">
        <f t="shared" si="32"/>
        <v>326</v>
      </c>
      <c r="G40" s="7">
        <f t="shared" si="32"/>
        <v>1</v>
      </c>
      <c r="H40" s="7">
        <f t="shared" si="32"/>
        <v>163</v>
      </c>
      <c r="I40" s="7">
        <f t="shared" si="32"/>
        <v>329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x14ac:dyDescent="0.25">
      <c r="A41" s="11" t="s">
        <v>13</v>
      </c>
      <c r="B41" s="12">
        <f t="shared" si="27"/>
        <v>655</v>
      </c>
      <c r="C41" s="20">
        <v>0</v>
      </c>
      <c r="D41" s="20">
        <v>0</v>
      </c>
      <c r="E41" s="20">
        <v>0</v>
      </c>
      <c r="F41" s="21">
        <v>326</v>
      </c>
      <c r="G41" s="22">
        <v>1</v>
      </c>
      <c r="H41" s="22">
        <v>163</v>
      </c>
      <c r="I41" s="22">
        <v>329</v>
      </c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ht="23.45" customHeight="1" x14ac:dyDescent="0.25">
      <c r="A42" s="10" t="s">
        <v>23</v>
      </c>
      <c r="B42" s="7">
        <f>SUM(B43:B43)</f>
        <v>2407</v>
      </c>
      <c r="C42" s="7">
        <f>SUM(C43:C43)</f>
        <v>0</v>
      </c>
      <c r="D42" s="7">
        <f t="shared" ref="D42:I42" si="33">SUM(D43:D43)</f>
        <v>0</v>
      </c>
      <c r="E42" s="7">
        <f t="shared" si="33"/>
        <v>0</v>
      </c>
      <c r="F42" s="7">
        <f t="shared" si="33"/>
        <v>2407</v>
      </c>
      <c r="G42" s="7">
        <f t="shared" si="33"/>
        <v>0</v>
      </c>
      <c r="H42" s="7">
        <f t="shared" si="33"/>
        <v>0</v>
      </c>
      <c r="I42" s="7">
        <f t="shared" si="33"/>
        <v>0</v>
      </c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ht="19.5" customHeight="1" x14ac:dyDescent="0.25">
      <c r="A43" s="11" t="s">
        <v>13</v>
      </c>
      <c r="B43" s="12">
        <f t="shared" si="27"/>
        <v>2407</v>
      </c>
      <c r="C43" s="21">
        <v>0</v>
      </c>
      <c r="D43" s="21">
        <v>0</v>
      </c>
      <c r="E43" s="21">
        <v>0</v>
      </c>
      <c r="F43" s="21">
        <v>2407</v>
      </c>
      <c r="G43" s="22">
        <v>0</v>
      </c>
      <c r="H43" s="22">
        <v>0</v>
      </c>
      <c r="I43" s="22">
        <v>0</v>
      </c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31" ht="23.25" customHeight="1" x14ac:dyDescent="0.25">
      <c r="A44" s="10" t="s">
        <v>24</v>
      </c>
      <c r="B44" s="7">
        <f>SUM(B45:B45)</f>
        <v>1526</v>
      </c>
      <c r="C44" s="7">
        <f>SUM(C45)</f>
        <v>0</v>
      </c>
      <c r="D44" s="7">
        <f>SUM(D45)</f>
        <v>0</v>
      </c>
      <c r="E44" s="7">
        <f>SUM(E45)</f>
        <v>0</v>
      </c>
      <c r="F44" s="7">
        <f>SUM(F45:F45)</f>
        <v>1493</v>
      </c>
      <c r="G44" s="7">
        <f>SUM(G45:G45)</f>
        <v>1</v>
      </c>
      <c r="H44" s="7">
        <f>SUM(H45:H45)</f>
        <v>4</v>
      </c>
      <c r="I44" s="7">
        <f>SUM(I45:I45)</f>
        <v>33</v>
      </c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spans="1:31" ht="24" customHeight="1" x14ac:dyDescent="0.25">
      <c r="A45" s="11" t="s">
        <v>13</v>
      </c>
      <c r="B45" s="12">
        <f t="shared" si="27"/>
        <v>1526</v>
      </c>
      <c r="C45" s="21">
        <v>0</v>
      </c>
      <c r="D45" s="21">
        <v>0</v>
      </c>
      <c r="E45" s="21">
        <v>0</v>
      </c>
      <c r="F45" s="21">
        <v>1493</v>
      </c>
      <c r="G45" s="22">
        <v>1</v>
      </c>
      <c r="H45" s="22">
        <v>4</v>
      </c>
      <c r="I45" s="22">
        <v>33</v>
      </c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</row>
    <row r="46" spans="1:31" ht="24" customHeight="1" x14ac:dyDescent="0.25">
      <c r="A46" s="10" t="s">
        <v>17</v>
      </c>
      <c r="B46" s="7">
        <f t="shared" ref="B46:I46" si="34">SUM(B47:B47)</f>
        <v>939</v>
      </c>
      <c r="C46" s="7">
        <f t="shared" si="34"/>
        <v>0</v>
      </c>
      <c r="D46" s="7">
        <f t="shared" si="34"/>
        <v>0</v>
      </c>
      <c r="E46" s="7">
        <f t="shared" si="34"/>
        <v>0</v>
      </c>
      <c r="F46" s="7">
        <f t="shared" si="34"/>
        <v>903</v>
      </c>
      <c r="G46" s="7">
        <f t="shared" si="34"/>
        <v>2</v>
      </c>
      <c r="H46" s="7">
        <f t="shared" si="34"/>
        <v>2</v>
      </c>
      <c r="I46" s="7">
        <f t="shared" si="34"/>
        <v>36</v>
      </c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</row>
    <row r="47" spans="1:31" ht="24.75" customHeight="1" x14ac:dyDescent="0.25">
      <c r="A47" s="11" t="s">
        <v>13</v>
      </c>
      <c r="B47" s="12">
        <f t="shared" si="27"/>
        <v>939</v>
      </c>
      <c r="C47" s="20">
        <v>0</v>
      </c>
      <c r="D47" s="20">
        <v>0</v>
      </c>
      <c r="E47" s="20">
        <v>0</v>
      </c>
      <c r="F47" s="15">
        <v>903</v>
      </c>
      <c r="G47" s="22">
        <v>2</v>
      </c>
      <c r="H47" s="22">
        <v>2</v>
      </c>
      <c r="I47" s="22">
        <v>36</v>
      </c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</row>
    <row r="48" spans="1:31" ht="24.75" customHeight="1" x14ac:dyDescent="0.25">
      <c r="A48" s="10" t="s">
        <v>18</v>
      </c>
      <c r="B48" s="7">
        <f>SUM(B49:B49)</f>
        <v>1378</v>
      </c>
      <c r="C48" s="7">
        <f>SUM(C49:C49)</f>
        <v>0</v>
      </c>
      <c r="D48" s="7">
        <f>SUM(D49:D49)</f>
        <v>0</v>
      </c>
      <c r="E48" s="7">
        <f>SUM(E49:E49)</f>
        <v>0</v>
      </c>
      <c r="F48" s="7">
        <f t="shared" ref="F48:I48" si="35">SUM(F49:F49)</f>
        <v>1378</v>
      </c>
      <c r="G48" s="7">
        <f t="shared" si="35"/>
        <v>0</v>
      </c>
      <c r="H48" s="7">
        <f t="shared" si="35"/>
        <v>0</v>
      </c>
      <c r="I48" s="7">
        <f t="shared" si="35"/>
        <v>0</v>
      </c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</row>
    <row r="49" spans="1:31" ht="21" customHeight="1" x14ac:dyDescent="0.25">
      <c r="A49" s="11" t="s">
        <v>13</v>
      </c>
      <c r="B49" s="12">
        <f t="shared" si="27"/>
        <v>1378</v>
      </c>
      <c r="C49" s="20">
        <v>0</v>
      </c>
      <c r="D49" s="20">
        <v>0</v>
      </c>
      <c r="E49" s="20">
        <v>0</v>
      </c>
      <c r="F49" s="21">
        <v>1378</v>
      </c>
      <c r="G49" s="22">
        <v>0</v>
      </c>
      <c r="H49" s="22">
        <v>0</v>
      </c>
      <c r="I49" s="22">
        <v>0</v>
      </c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</row>
    <row r="50" spans="1:31" ht="23.45" customHeight="1" x14ac:dyDescent="0.25">
      <c r="A50" s="10" t="s">
        <v>31</v>
      </c>
      <c r="B50" s="7">
        <f t="shared" ref="B50:I50" si="36">SUM(B51:B51)</f>
        <v>5944</v>
      </c>
      <c r="C50" s="7">
        <f t="shared" si="36"/>
        <v>0</v>
      </c>
      <c r="D50" s="7">
        <f t="shared" si="36"/>
        <v>0</v>
      </c>
      <c r="E50" s="7">
        <f t="shared" si="36"/>
        <v>0</v>
      </c>
      <c r="F50" s="7">
        <f t="shared" si="36"/>
        <v>867</v>
      </c>
      <c r="G50" s="7">
        <f t="shared" si="36"/>
        <v>1</v>
      </c>
      <c r="H50" s="7">
        <f t="shared" si="36"/>
        <v>9</v>
      </c>
      <c r="I50" s="7">
        <f t="shared" si="36"/>
        <v>5077</v>
      </c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</row>
    <row r="51" spans="1:31" ht="23.25" customHeight="1" x14ac:dyDescent="0.25">
      <c r="A51" s="11" t="s">
        <v>13</v>
      </c>
      <c r="B51" s="12">
        <f t="shared" si="27"/>
        <v>5944</v>
      </c>
      <c r="C51" s="21">
        <v>0</v>
      </c>
      <c r="D51" s="21">
        <v>0</v>
      </c>
      <c r="E51" s="21">
        <v>0</v>
      </c>
      <c r="F51" s="15">
        <v>867</v>
      </c>
      <c r="G51" s="22">
        <v>1</v>
      </c>
      <c r="H51" s="22">
        <v>9</v>
      </c>
      <c r="I51" s="22">
        <v>5077</v>
      </c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</row>
    <row r="52" spans="1:31" ht="28.5" customHeight="1" x14ac:dyDescent="0.25">
      <c r="A52" s="9" t="s">
        <v>46</v>
      </c>
      <c r="B52" s="7">
        <f>B53+B55+B57+B59+B63+B67+B61+B65</f>
        <v>7910</v>
      </c>
      <c r="C52" s="7">
        <f>C53+C55+C57+C59+C63+C67+C61+C65</f>
        <v>54</v>
      </c>
      <c r="D52" s="7">
        <f t="shared" ref="D52:I52" si="37">D53+D55+D57+D59+D63+D67+D61+D65</f>
        <v>64</v>
      </c>
      <c r="E52" s="7">
        <f t="shared" si="37"/>
        <v>3696</v>
      </c>
      <c r="F52" s="7">
        <f>F53+F55+F57+F59+F63+F67+F61+F65</f>
        <v>3511</v>
      </c>
      <c r="G52" s="7">
        <f t="shared" si="37"/>
        <v>15</v>
      </c>
      <c r="H52" s="7">
        <f t="shared" si="37"/>
        <v>39</v>
      </c>
      <c r="I52" s="7">
        <f t="shared" si="37"/>
        <v>703</v>
      </c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</row>
    <row r="53" spans="1:31" ht="26.25" customHeight="1" x14ac:dyDescent="0.25">
      <c r="A53" s="10" t="s">
        <v>12</v>
      </c>
      <c r="B53" s="7">
        <f t="shared" ref="B53:I53" si="38">SUM(B54:B54)</f>
        <v>5277</v>
      </c>
      <c r="C53" s="38">
        <f t="shared" si="38"/>
        <v>43</v>
      </c>
      <c r="D53" s="39">
        <f t="shared" si="38"/>
        <v>43</v>
      </c>
      <c r="E53" s="40">
        <f t="shared" si="38"/>
        <v>2986</v>
      </c>
      <c r="F53" s="7">
        <f t="shared" si="38"/>
        <v>2010</v>
      </c>
      <c r="G53" s="7">
        <f t="shared" si="38"/>
        <v>11</v>
      </c>
      <c r="H53" s="7">
        <f t="shared" si="38"/>
        <v>11</v>
      </c>
      <c r="I53" s="7">
        <f t="shared" si="38"/>
        <v>281</v>
      </c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</row>
    <row r="54" spans="1:31" ht="26.25" customHeight="1" x14ac:dyDescent="0.25">
      <c r="A54" s="11" t="s">
        <v>13</v>
      </c>
      <c r="B54" s="12">
        <f t="shared" ref="B54:B56" si="39">+E54+F54+I54</f>
        <v>5277</v>
      </c>
      <c r="C54" s="24">
        <v>43</v>
      </c>
      <c r="D54" s="24">
        <v>43</v>
      </c>
      <c r="E54" s="24">
        <v>2986</v>
      </c>
      <c r="F54" s="42">
        <v>2010</v>
      </c>
      <c r="G54" s="44">
        <v>11</v>
      </c>
      <c r="H54" s="44">
        <v>11</v>
      </c>
      <c r="I54" s="44">
        <v>281</v>
      </c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</row>
    <row r="55" spans="1:31" ht="27.75" customHeight="1" x14ac:dyDescent="0.25">
      <c r="A55" s="23" t="s">
        <v>20</v>
      </c>
      <c r="B55" s="7">
        <f>SUM(B56:B56)</f>
        <v>587</v>
      </c>
      <c r="C55" s="38">
        <f>SUM(C56:C56)</f>
        <v>4</v>
      </c>
      <c r="D55" s="38">
        <f t="shared" ref="D55:I55" si="40">SUM(D56:D56)</f>
        <v>8</v>
      </c>
      <c r="E55" s="38">
        <f t="shared" si="40"/>
        <v>587</v>
      </c>
      <c r="F55" s="38">
        <f t="shared" si="40"/>
        <v>0</v>
      </c>
      <c r="G55" s="38">
        <f t="shared" si="40"/>
        <v>0</v>
      </c>
      <c r="H55" s="38">
        <f t="shared" si="40"/>
        <v>0</v>
      </c>
      <c r="I55" s="40">
        <f t="shared" si="40"/>
        <v>0</v>
      </c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</row>
    <row r="56" spans="1:31" ht="26.25" customHeight="1" x14ac:dyDescent="0.25">
      <c r="A56" s="17" t="s">
        <v>13</v>
      </c>
      <c r="B56" s="12">
        <f t="shared" si="39"/>
        <v>587</v>
      </c>
      <c r="C56" s="24">
        <v>4</v>
      </c>
      <c r="D56" s="24">
        <v>8</v>
      </c>
      <c r="E56" s="24">
        <v>587</v>
      </c>
      <c r="F56" s="18">
        <v>0</v>
      </c>
      <c r="G56" s="22">
        <v>0</v>
      </c>
      <c r="H56" s="22">
        <v>0</v>
      </c>
      <c r="I56" s="22">
        <v>0</v>
      </c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</row>
    <row r="57" spans="1:31" ht="25.5" customHeight="1" x14ac:dyDescent="0.25">
      <c r="A57" s="10" t="s">
        <v>30</v>
      </c>
      <c r="B57" s="7">
        <f t="shared" ref="B57:I57" si="41">SUM(B58:B58)</f>
        <v>924</v>
      </c>
      <c r="C57" s="7">
        <f t="shared" si="41"/>
        <v>1</v>
      </c>
      <c r="D57" s="7">
        <f t="shared" si="41"/>
        <v>7</v>
      </c>
      <c r="E57" s="7">
        <f t="shared" si="41"/>
        <v>13</v>
      </c>
      <c r="F57" s="7">
        <f t="shared" si="41"/>
        <v>544</v>
      </c>
      <c r="G57" s="7">
        <f t="shared" si="41"/>
        <v>1</v>
      </c>
      <c r="H57" s="7">
        <f t="shared" si="41"/>
        <v>4</v>
      </c>
      <c r="I57" s="7">
        <f t="shared" si="41"/>
        <v>367</v>
      </c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</row>
    <row r="58" spans="1:31" ht="21.75" customHeight="1" x14ac:dyDescent="0.25">
      <c r="A58" s="11" t="s">
        <v>13</v>
      </c>
      <c r="B58" s="7">
        <f>+E58+F58+I58</f>
        <v>924</v>
      </c>
      <c r="C58" s="24">
        <v>1</v>
      </c>
      <c r="D58" s="24">
        <v>7</v>
      </c>
      <c r="E58" s="24">
        <v>13</v>
      </c>
      <c r="F58" s="44">
        <v>544</v>
      </c>
      <c r="G58" s="22">
        <v>1</v>
      </c>
      <c r="H58" s="22">
        <v>4</v>
      </c>
      <c r="I58" s="22">
        <v>367</v>
      </c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</row>
    <row r="59" spans="1:31" ht="23.45" customHeight="1" x14ac:dyDescent="0.25">
      <c r="A59" s="10" t="s">
        <v>14</v>
      </c>
      <c r="B59" s="7">
        <f t="shared" ref="B59:I59" si="42">SUM(B60:B60)</f>
        <v>906</v>
      </c>
      <c r="C59" s="7">
        <f t="shared" si="42"/>
        <v>5</v>
      </c>
      <c r="D59" s="7">
        <f t="shared" si="42"/>
        <v>5</v>
      </c>
      <c r="E59" s="7">
        <f t="shared" si="42"/>
        <v>16</v>
      </c>
      <c r="F59" s="7">
        <f t="shared" si="42"/>
        <v>888</v>
      </c>
      <c r="G59" s="7">
        <f t="shared" si="42"/>
        <v>1</v>
      </c>
      <c r="H59" s="7">
        <f t="shared" si="42"/>
        <v>1</v>
      </c>
      <c r="I59" s="7">
        <f t="shared" si="42"/>
        <v>2</v>
      </c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</row>
    <row r="60" spans="1:31" ht="23.45" customHeight="1" x14ac:dyDescent="0.25">
      <c r="A60" s="11" t="s">
        <v>13</v>
      </c>
      <c r="B60" s="7">
        <f>+E60+F60+I60</f>
        <v>906</v>
      </c>
      <c r="C60" s="24">
        <v>5</v>
      </c>
      <c r="D60" s="24">
        <v>5</v>
      </c>
      <c r="E60" s="24">
        <v>16</v>
      </c>
      <c r="F60" s="15">
        <v>888</v>
      </c>
      <c r="G60" s="22">
        <v>1</v>
      </c>
      <c r="H60" s="22">
        <v>1</v>
      </c>
      <c r="I60" s="22">
        <v>2</v>
      </c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</row>
    <row r="61" spans="1:31" ht="23.45" customHeight="1" x14ac:dyDescent="0.25">
      <c r="A61" s="10" t="s">
        <v>23</v>
      </c>
      <c r="B61" s="7">
        <f t="shared" ref="B61:I61" si="43">SUM(B62:B62)</f>
        <v>52</v>
      </c>
      <c r="C61" s="7">
        <f t="shared" si="43"/>
        <v>0</v>
      </c>
      <c r="D61" s="7">
        <f t="shared" si="43"/>
        <v>0</v>
      </c>
      <c r="E61" s="7">
        <f t="shared" si="43"/>
        <v>0</v>
      </c>
      <c r="F61" s="7">
        <f t="shared" si="43"/>
        <v>0</v>
      </c>
      <c r="G61" s="7">
        <f t="shared" si="43"/>
        <v>1</v>
      </c>
      <c r="H61" s="7">
        <f t="shared" si="43"/>
        <v>22</v>
      </c>
      <c r="I61" s="7">
        <f t="shared" si="43"/>
        <v>52</v>
      </c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23.45" customHeight="1" x14ac:dyDescent="0.25">
      <c r="A62" s="11" t="s">
        <v>13</v>
      </c>
      <c r="B62" s="7">
        <f>+E62+F62+I62</f>
        <v>52</v>
      </c>
      <c r="C62" s="24">
        <v>0</v>
      </c>
      <c r="D62" s="24">
        <v>0</v>
      </c>
      <c r="E62" s="24">
        <v>0</v>
      </c>
      <c r="F62" s="24">
        <v>0</v>
      </c>
      <c r="G62" s="22">
        <v>1</v>
      </c>
      <c r="H62" s="22">
        <v>22</v>
      </c>
      <c r="I62" s="22">
        <v>52</v>
      </c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</row>
    <row r="63" spans="1:31" ht="23.45" customHeight="1" x14ac:dyDescent="0.25">
      <c r="A63" s="10" t="s">
        <v>17</v>
      </c>
      <c r="B63" s="7">
        <f t="shared" ref="B63:I63" si="44">SUM(B64:B64)</f>
        <v>95</v>
      </c>
      <c r="C63" s="7">
        <f t="shared" si="44"/>
        <v>1</v>
      </c>
      <c r="D63" s="7">
        <f t="shared" si="44"/>
        <v>1</v>
      </c>
      <c r="E63" s="7">
        <f t="shared" si="44"/>
        <v>94</v>
      </c>
      <c r="F63" s="7">
        <f t="shared" si="44"/>
        <v>1</v>
      </c>
      <c r="G63" s="7">
        <f t="shared" si="44"/>
        <v>0</v>
      </c>
      <c r="H63" s="7">
        <f t="shared" si="44"/>
        <v>0</v>
      </c>
      <c r="I63" s="7">
        <f t="shared" si="44"/>
        <v>0</v>
      </c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</row>
    <row r="64" spans="1:31" ht="24.75" customHeight="1" x14ac:dyDescent="0.25">
      <c r="A64" s="11" t="s">
        <v>13</v>
      </c>
      <c r="B64" s="7">
        <f>+E64+F64+I64</f>
        <v>95</v>
      </c>
      <c r="C64" s="24">
        <v>1</v>
      </c>
      <c r="D64" s="24">
        <v>1</v>
      </c>
      <c r="E64" s="24">
        <v>94</v>
      </c>
      <c r="F64" s="19">
        <v>1</v>
      </c>
      <c r="G64" s="22">
        <v>0</v>
      </c>
      <c r="H64" s="22">
        <v>0</v>
      </c>
      <c r="I64" s="22">
        <v>0</v>
      </c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</row>
    <row r="65" spans="1:31" ht="25.5" customHeight="1" x14ac:dyDescent="0.25">
      <c r="A65" s="10" t="s">
        <v>18</v>
      </c>
      <c r="B65" s="7">
        <f>SUM(B66:B66)</f>
        <v>46</v>
      </c>
      <c r="C65" s="7">
        <f>SUM(C66:C66)</f>
        <v>0</v>
      </c>
      <c r="D65" s="7">
        <f>SUM(D66:D66)</f>
        <v>0</v>
      </c>
      <c r="E65" s="7">
        <f>SUM(E66:E66)</f>
        <v>0</v>
      </c>
      <c r="F65" s="7">
        <f t="shared" ref="F65" si="45">SUM(F66:F66)</f>
        <v>46</v>
      </c>
      <c r="G65" s="7">
        <f t="shared" ref="G65" si="46">SUM(G66:G66)</f>
        <v>0</v>
      </c>
      <c r="H65" s="7">
        <f t="shared" ref="H65" si="47">SUM(H66:H66)</f>
        <v>0</v>
      </c>
      <c r="I65" s="7">
        <f t="shared" ref="I65" si="48">SUM(I66:I66)</f>
        <v>0</v>
      </c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23.45" customHeight="1" x14ac:dyDescent="0.25">
      <c r="A66" s="11" t="s">
        <v>13</v>
      </c>
      <c r="B66" s="12">
        <f t="shared" ref="B66" si="49">+E66+F66+I66</f>
        <v>46</v>
      </c>
      <c r="C66" s="20">
        <v>0</v>
      </c>
      <c r="D66" s="20">
        <v>0</v>
      </c>
      <c r="E66" s="20">
        <v>0</v>
      </c>
      <c r="F66" s="21">
        <v>46</v>
      </c>
      <c r="G66" s="22">
        <v>0</v>
      </c>
      <c r="H66" s="22">
        <v>0</v>
      </c>
      <c r="I66" s="22">
        <v>0</v>
      </c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</row>
    <row r="67" spans="1:31" ht="26.25" customHeight="1" x14ac:dyDescent="0.25">
      <c r="A67" s="10" t="s">
        <v>31</v>
      </c>
      <c r="B67" s="7">
        <f t="shared" ref="B67:I67" si="50">SUM(B68:B68)</f>
        <v>23</v>
      </c>
      <c r="C67" s="7">
        <f t="shared" si="50"/>
        <v>0</v>
      </c>
      <c r="D67" s="7">
        <f t="shared" si="50"/>
        <v>0</v>
      </c>
      <c r="E67" s="7">
        <f t="shared" si="50"/>
        <v>0</v>
      </c>
      <c r="F67" s="7">
        <f t="shared" si="50"/>
        <v>22</v>
      </c>
      <c r="G67" s="7">
        <f t="shared" si="50"/>
        <v>1</v>
      </c>
      <c r="H67" s="7">
        <f t="shared" si="50"/>
        <v>1</v>
      </c>
      <c r="I67" s="7">
        <f t="shared" si="50"/>
        <v>1</v>
      </c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</row>
    <row r="68" spans="1:31" ht="23.45" customHeight="1" x14ac:dyDescent="0.25">
      <c r="A68" s="11" t="s">
        <v>13</v>
      </c>
      <c r="B68" s="7">
        <f>+E68+F68+I68</f>
        <v>23</v>
      </c>
      <c r="C68" s="20">
        <v>0</v>
      </c>
      <c r="D68" s="20">
        <v>0</v>
      </c>
      <c r="E68" s="20">
        <v>0</v>
      </c>
      <c r="F68" s="19">
        <v>22</v>
      </c>
      <c r="G68" s="22">
        <v>1</v>
      </c>
      <c r="H68" s="22">
        <v>1</v>
      </c>
      <c r="I68" s="22">
        <v>1</v>
      </c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</row>
    <row r="69" spans="1:31" ht="26.25" customHeight="1" x14ac:dyDescent="0.25">
      <c r="A69" s="8" t="s">
        <v>25</v>
      </c>
      <c r="B69" s="7">
        <f t="shared" ref="B69:I69" si="51">+B70+B89</f>
        <v>102946</v>
      </c>
      <c r="C69" s="7">
        <f t="shared" si="51"/>
        <v>506</v>
      </c>
      <c r="D69" s="7">
        <f t="shared" si="51"/>
        <v>526</v>
      </c>
      <c r="E69" s="7">
        <f t="shared" si="51"/>
        <v>21347</v>
      </c>
      <c r="F69" s="7">
        <f t="shared" si="51"/>
        <v>81048</v>
      </c>
      <c r="G69" s="7">
        <f t="shared" si="51"/>
        <v>146</v>
      </c>
      <c r="H69" s="7">
        <f t="shared" si="51"/>
        <v>163</v>
      </c>
      <c r="I69" s="7">
        <f t="shared" si="51"/>
        <v>595</v>
      </c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spans="1:31" ht="27" customHeight="1" x14ac:dyDescent="0.25">
      <c r="A70" s="9" t="s">
        <v>26</v>
      </c>
      <c r="B70" s="7">
        <f>B71+B73+B75+B77+B79+B81+B83+B85+B87</f>
        <v>45680</v>
      </c>
      <c r="C70" s="7">
        <f>C71+C73+C75+C77+C79+C81+C83+C85+C87</f>
        <v>426</v>
      </c>
      <c r="D70" s="7">
        <f t="shared" ref="D70:I70" si="52">D71+D73+D75+D77+D79+D81+D83+D85+D87</f>
        <v>436</v>
      </c>
      <c r="E70" s="7">
        <f t="shared" si="52"/>
        <v>16691</v>
      </c>
      <c r="F70" s="7">
        <f t="shared" si="52"/>
        <v>28989</v>
      </c>
      <c r="G70" s="7">
        <f t="shared" si="52"/>
        <v>0</v>
      </c>
      <c r="H70" s="7">
        <f t="shared" si="52"/>
        <v>0</v>
      </c>
      <c r="I70" s="7">
        <f t="shared" si="52"/>
        <v>0</v>
      </c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</row>
    <row r="71" spans="1:31" ht="25.5" customHeight="1" x14ac:dyDescent="0.25">
      <c r="A71" s="10" t="s">
        <v>12</v>
      </c>
      <c r="B71" s="7">
        <f t="shared" ref="B71:I71" si="53">SUM(B72:B72)</f>
        <v>26162</v>
      </c>
      <c r="C71" s="7">
        <f t="shared" si="53"/>
        <v>420</v>
      </c>
      <c r="D71" s="7">
        <f t="shared" si="53"/>
        <v>420</v>
      </c>
      <c r="E71" s="7">
        <f t="shared" si="53"/>
        <v>15183</v>
      </c>
      <c r="F71" s="7">
        <f t="shared" si="53"/>
        <v>10979</v>
      </c>
      <c r="G71" s="7">
        <f t="shared" si="53"/>
        <v>0</v>
      </c>
      <c r="H71" s="7">
        <f t="shared" si="53"/>
        <v>0</v>
      </c>
      <c r="I71" s="7">
        <f t="shared" si="53"/>
        <v>0</v>
      </c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</row>
    <row r="72" spans="1:31" ht="23.45" customHeight="1" x14ac:dyDescent="0.25">
      <c r="A72" s="11" t="s">
        <v>13</v>
      </c>
      <c r="B72" s="36">
        <f>+E72+F72+I72</f>
        <v>26162</v>
      </c>
      <c r="C72" s="24">
        <v>420</v>
      </c>
      <c r="D72" s="24">
        <v>420</v>
      </c>
      <c r="E72" s="24">
        <v>15183</v>
      </c>
      <c r="F72" s="18">
        <v>10979</v>
      </c>
      <c r="G72" s="22">
        <v>0</v>
      </c>
      <c r="H72" s="22">
        <v>0</v>
      </c>
      <c r="I72" s="22">
        <v>0</v>
      </c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</row>
    <row r="73" spans="1:31" ht="21" customHeight="1" x14ac:dyDescent="0.25">
      <c r="A73" s="10" t="s">
        <v>20</v>
      </c>
      <c r="B73" s="7">
        <f t="shared" ref="B73:I73" si="54">SUM(B74:B74)</f>
        <v>924</v>
      </c>
      <c r="C73" s="7">
        <f t="shared" si="54"/>
        <v>4</v>
      </c>
      <c r="D73" s="7">
        <f t="shared" si="54"/>
        <v>8</v>
      </c>
      <c r="E73" s="7">
        <f t="shared" si="54"/>
        <v>597</v>
      </c>
      <c r="F73" s="7">
        <f t="shared" si="54"/>
        <v>327</v>
      </c>
      <c r="G73" s="7">
        <f t="shared" si="54"/>
        <v>0</v>
      </c>
      <c r="H73" s="7">
        <f t="shared" si="54"/>
        <v>0</v>
      </c>
      <c r="I73" s="7">
        <f t="shared" si="54"/>
        <v>0</v>
      </c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</row>
    <row r="74" spans="1:31" ht="23.45" customHeight="1" x14ac:dyDescent="0.25">
      <c r="A74" s="11" t="s">
        <v>13</v>
      </c>
      <c r="B74" s="33">
        <f>+E74+F74+I74</f>
        <v>924</v>
      </c>
      <c r="C74" s="24">
        <v>4</v>
      </c>
      <c r="D74" s="24">
        <v>8</v>
      </c>
      <c r="E74" s="24">
        <v>597</v>
      </c>
      <c r="F74" s="18">
        <v>327</v>
      </c>
      <c r="G74" s="22">
        <v>0</v>
      </c>
      <c r="H74" s="22">
        <v>0</v>
      </c>
      <c r="I74" s="22">
        <v>0</v>
      </c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</row>
    <row r="75" spans="1:31" ht="23.45" customHeight="1" x14ac:dyDescent="0.25">
      <c r="A75" s="10" t="s">
        <v>30</v>
      </c>
      <c r="B75" s="7">
        <f t="shared" ref="B75:I75" si="55">SUM(B76:B76)</f>
        <v>3779</v>
      </c>
      <c r="C75" s="7">
        <f t="shared" si="55"/>
        <v>1</v>
      </c>
      <c r="D75" s="7">
        <f t="shared" si="55"/>
        <v>6</v>
      </c>
      <c r="E75" s="7">
        <f t="shared" si="55"/>
        <v>497</v>
      </c>
      <c r="F75" s="7">
        <f t="shared" si="55"/>
        <v>3282</v>
      </c>
      <c r="G75" s="7">
        <f t="shared" si="55"/>
        <v>0</v>
      </c>
      <c r="H75" s="7">
        <f t="shared" si="55"/>
        <v>0</v>
      </c>
      <c r="I75" s="7">
        <f t="shared" si="55"/>
        <v>0</v>
      </c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</row>
    <row r="76" spans="1:31" ht="23.45" customHeight="1" x14ac:dyDescent="0.25">
      <c r="A76" s="11" t="s">
        <v>13</v>
      </c>
      <c r="B76" s="7">
        <f>+E76+F76+I76</f>
        <v>3779</v>
      </c>
      <c r="C76" s="24">
        <v>1</v>
      </c>
      <c r="D76" s="24">
        <v>6</v>
      </c>
      <c r="E76" s="24">
        <v>497</v>
      </c>
      <c r="F76" s="15">
        <v>3282</v>
      </c>
      <c r="G76" s="22">
        <v>0</v>
      </c>
      <c r="H76" s="22">
        <v>0</v>
      </c>
      <c r="I76" s="22">
        <v>0</v>
      </c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ht="22.5" customHeight="1" x14ac:dyDescent="0.25">
      <c r="A77" s="10" t="s">
        <v>14</v>
      </c>
      <c r="B77" s="7">
        <f>SUM(B78:B78)</f>
        <v>3361</v>
      </c>
      <c r="C77" s="7">
        <f>SUM(C78:C78)</f>
        <v>1</v>
      </c>
      <c r="D77" s="7">
        <f>SUM(D78:D78)</f>
        <v>2</v>
      </c>
      <c r="E77" s="7">
        <f>SUM(E78:E78)</f>
        <v>414</v>
      </c>
      <c r="F77" s="7">
        <f>SUM(F78:F78)</f>
        <v>2947</v>
      </c>
      <c r="G77" s="7">
        <f t="shared" ref="G77:I77" si="56">SUM(G78:G78)</f>
        <v>0</v>
      </c>
      <c r="H77" s="7">
        <f t="shared" si="56"/>
        <v>0</v>
      </c>
      <c r="I77" s="7">
        <f t="shared" si="56"/>
        <v>0</v>
      </c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78" spans="1:31" ht="22.5" customHeight="1" x14ac:dyDescent="0.25">
      <c r="A78" s="11" t="s">
        <v>13</v>
      </c>
      <c r="B78" s="7">
        <f>+E78+F78+I78</f>
        <v>3361</v>
      </c>
      <c r="C78" s="26">
        <v>1</v>
      </c>
      <c r="D78" s="26">
        <v>2</v>
      </c>
      <c r="E78" s="26">
        <v>414</v>
      </c>
      <c r="F78" s="15">
        <v>2947</v>
      </c>
      <c r="G78" s="22">
        <v>0</v>
      </c>
      <c r="H78" s="22">
        <v>0</v>
      </c>
      <c r="I78" s="22">
        <v>0</v>
      </c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</row>
    <row r="79" spans="1:31" ht="23.45" customHeight="1" x14ac:dyDescent="0.25">
      <c r="A79" s="10" t="s">
        <v>15</v>
      </c>
      <c r="B79" s="7">
        <f>SUM(B80)</f>
        <v>1423</v>
      </c>
      <c r="C79" s="7">
        <f>SUM(C80)</f>
        <v>0</v>
      </c>
      <c r="D79" s="7">
        <f t="shared" ref="D79:E79" si="57">SUM(D80:D82)</f>
        <v>0</v>
      </c>
      <c r="E79" s="7">
        <f t="shared" si="57"/>
        <v>0</v>
      </c>
      <c r="F79" s="7">
        <f>SUM(F80)</f>
        <v>1423</v>
      </c>
      <c r="G79" s="7">
        <f t="shared" ref="G79:I79" si="58">SUM(G80)</f>
        <v>0</v>
      </c>
      <c r="H79" s="7">
        <f t="shared" si="58"/>
        <v>0</v>
      </c>
      <c r="I79" s="7">
        <f t="shared" si="58"/>
        <v>0</v>
      </c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</row>
    <row r="80" spans="1:31" ht="22.5" customHeight="1" x14ac:dyDescent="0.25">
      <c r="A80" s="11" t="s">
        <v>13</v>
      </c>
      <c r="B80" s="7">
        <f>+E80+F80+I80</f>
        <v>1423</v>
      </c>
      <c r="C80" s="26">
        <v>0</v>
      </c>
      <c r="D80" s="26">
        <v>0</v>
      </c>
      <c r="E80" s="26">
        <v>0</v>
      </c>
      <c r="F80" s="15">
        <v>1423</v>
      </c>
      <c r="G80" s="22">
        <v>0</v>
      </c>
      <c r="H80" s="22">
        <v>0</v>
      </c>
      <c r="I80" s="22">
        <v>0</v>
      </c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</row>
    <row r="81" spans="1:31" ht="24.75" customHeight="1" x14ac:dyDescent="0.25">
      <c r="A81" s="10" t="s">
        <v>27</v>
      </c>
      <c r="B81" s="7">
        <f>SUM(B82)</f>
        <v>1368</v>
      </c>
      <c r="C81" s="7">
        <f t="shared" ref="C81:I81" si="59">SUM(C82)</f>
        <v>0</v>
      </c>
      <c r="D81" s="7">
        <f t="shared" si="59"/>
        <v>0</v>
      </c>
      <c r="E81" s="7">
        <f t="shared" si="59"/>
        <v>0</v>
      </c>
      <c r="F81" s="7">
        <f t="shared" si="59"/>
        <v>1368</v>
      </c>
      <c r="G81" s="7">
        <f t="shared" si="59"/>
        <v>0</v>
      </c>
      <c r="H81" s="7">
        <f t="shared" si="59"/>
        <v>0</v>
      </c>
      <c r="I81" s="7">
        <f t="shared" si="59"/>
        <v>0</v>
      </c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31" ht="29.25" customHeight="1" x14ac:dyDescent="0.25">
      <c r="A82" s="11" t="s">
        <v>13</v>
      </c>
      <c r="B82" s="7">
        <f>+E82+F82+I82</f>
        <v>1368</v>
      </c>
      <c r="C82" s="26">
        <v>0</v>
      </c>
      <c r="D82" s="26">
        <v>0</v>
      </c>
      <c r="E82" s="26">
        <v>0</v>
      </c>
      <c r="F82" s="15">
        <v>1368</v>
      </c>
      <c r="G82" s="22">
        <v>0</v>
      </c>
      <c r="H82" s="22">
        <v>0</v>
      </c>
      <c r="I82" s="22">
        <v>0</v>
      </c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31" ht="27" customHeight="1" x14ac:dyDescent="0.25">
      <c r="A83" s="10" t="s">
        <v>16</v>
      </c>
      <c r="B83" s="7">
        <f t="shared" ref="B83:I83" si="60">SUM(B84:B84)</f>
        <v>8655</v>
      </c>
      <c r="C83" s="7">
        <f t="shared" si="60"/>
        <v>0</v>
      </c>
      <c r="D83" s="7">
        <f t="shared" si="60"/>
        <v>0</v>
      </c>
      <c r="E83" s="7">
        <f t="shared" si="60"/>
        <v>0</v>
      </c>
      <c r="F83" s="7">
        <f t="shared" si="60"/>
        <v>8655</v>
      </c>
      <c r="G83" s="7">
        <f t="shared" si="60"/>
        <v>0</v>
      </c>
      <c r="H83" s="7">
        <f t="shared" si="60"/>
        <v>0</v>
      </c>
      <c r="I83" s="7">
        <f t="shared" si="60"/>
        <v>0</v>
      </c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31" ht="29.25" customHeight="1" x14ac:dyDescent="0.25">
      <c r="A84" s="11" t="s">
        <v>13</v>
      </c>
      <c r="B84" s="7">
        <f>+E84+F84+I84</f>
        <v>8655</v>
      </c>
      <c r="C84" s="26">
        <v>0</v>
      </c>
      <c r="D84" s="26">
        <v>0</v>
      </c>
      <c r="E84" s="26">
        <v>0</v>
      </c>
      <c r="F84" s="15">
        <v>8655</v>
      </c>
      <c r="G84" s="22">
        <v>0</v>
      </c>
      <c r="H84" s="22">
        <v>0</v>
      </c>
      <c r="I84" s="22">
        <v>0</v>
      </c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31" ht="19.5" customHeight="1" x14ac:dyDescent="0.25">
      <c r="A85" s="10" t="s">
        <v>18</v>
      </c>
      <c r="B85" s="7">
        <f t="shared" ref="B85:I85" si="61">SUM(B86:B86)</f>
        <v>0</v>
      </c>
      <c r="C85" s="7">
        <f t="shared" si="61"/>
        <v>0</v>
      </c>
      <c r="D85" s="7">
        <f t="shared" si="61"/>
        <v>0</v>
      </c>
      <c r="E85" s="7">
        <f t="shared" si="61"/>
        <v>0</v>
      </c>
      <c r="F85" s="7">
        <f t="shared" si="61"/>
        <v>0</v>
      </c>
      <c r="G85" s="7">
        <f t="shared" si="61"/>
        <v>0</v>
      </c>
      <c r="H85" s="7">
        <f t="shared" si="61"/>
        <v>0</v>
      </c>
      <c r="I85" s="7">
        <f t="shared" si="61"/>
        <v>0</v>
      </c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31" ht="21.75" customHeight="1" x14ac:dyDescent="0.25">
      <c r="A86" s="11" t="s">
        <v>13</v>
      </c>
      <c r="B86" s="7">
        <f>+E86+F86+I86</f>
        <v>0</v>
      </c>
      <c r="C86" s="26">
        <v>0</v>
      </c>
      <c r="D86" s="26">
        <v>0</v>
      </c>
      <c r="E86" s="26">
        <v>0</v>
      </c>
      <c r="F86" s="15">
        <v>0</v>
      </c>
      <c r="G86" s="22">
        <v>0</v>
      </c>
      <c r="H86" s="22">
        <v>0</v>
      </c>
      <c r="I86" s="22">
        <v>0</v>
      </c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31" ht="21.75" customHeight="1" x14ac:dyDescent="0.25">
      <c r="A87" s="10" t="s">
        <v>31</v>
      </c>
      <c r="B87" s="7">
        <f>SUM(B88)</f>
        <v>8</v>
      </c>
      <c r="C87" s="7">
        <f t="shared" ref="C87:G87" si="62">SUM(C88)</f>
        <v>0</v>
      </c>
      <c r="D87" s="7">
        <f t="shared" si="62"/>
        <v>0</v>
      </c>
      <c r="E87" s="7">
        <f t="shared" si="62"/>
        <v>0</v>
      </c>
      <c r="F87" s="7">
        <f t="shared" si="62"/>
        <v>8</v>
      </c>
      <c r="G87" s="7">
        <f t="shared" si="62"/>
        <v>0</v>
      </c>
      <c r="H87" s="7">
        <f>SUM(H88)</f>
        <v>0</v>
      </c>
      <c r="I87" s="7">
        <f>SUM(I88)</f>
        <v>0</v>
      </c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31" ht="21" customHeight="1" x14ac:dyDescent="0.25">
      <c r="A88" s="11" t="s">
        <v>13</v>
      </c>
      <c r="B88" s="7">
        <f>+E88+F88+I88</f>
        <v>8</v>
      </c>
      <c r="C88" s="26">
        <v>0</v>
      </c>
      <c r="D88" s="26">
        <v>0</v>
      </c>
      <c r="E88" s="26">
        <v>0</v>
      </c>
      <c r="F88" s="15">
        <v>8</v>
      </c>
      <c r="G88" s="22">
        <v>0</v>
      </c>
      <c r="H88" s="22">
        <v>0</v>
      </c>
      <c r="I88" s="22">
        <v>0</v>
      </c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31" ht="25.5" customHeight="1" x14ac:dyDescent="0.25">
      <c r="A89" s="9" t="s">
        <v>28</v>
      </c>
      <c r="B89" s="7">
        <f t="shared" ref="B89:I89" si="63">B90+B93+B95+B97+B103+B99+B101</f>
        <v>57266</v>
      </c>
      <c r="C89" s="7">
        <f t="shared" si="63"/>
        <v>80</v>
      </c>
      <c r="D89" s="7">
        <f t="shared" si="63"/>
        <v>90</v>
      </c>
      <c r="E89" s="7">
        <f t="shared" si="63"/>
        <v>4656</v>
      </c>
      <c r="F89" s="7">
        <f t="shared" si="63"/>
        <v>52059</v>
      </c>
      <c r="G89" s="7">
        <f t="shared" si="63"/>
        <v>146</v>
      </c>
      <c r="H89" s="7">
        <f t="shared" si="63"/>
        <v>163</v>
      </c>
      <c r="I89" s="7">
        <f t="shared" si="63"/>
        <v>595</v>
      </c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31" ht="23.25" customHeight="1" x14ac:dyDescent="0.25">
      <c r="A90" s="10" t="s">
        <v>12</v>
      </c>
      <c r="B90" s="7">
        <f t="shared" ref="B90:I90" si="64">SUM(B92:B92)</f>
        <v>50057</v>
      </c>
      <c r="C90" s="7">
        <f t="shared" si="64"/>
        <v>79</v>
      </c>
      <c r="D90" s="7">
        <f t="shared" si="64"/>
        <v>79</v>
      </c>
      <c r="E90" s="7">
        <f t="shared" si="64"/>
        <v>3493</v>
      </c>
      <c r="F90" s="7">
        <f t="shared" si="64"/>
        <v>46001</v>
      </c>
      <c r="G90" s="7">
        <f t="shared" si="64"/>
        <v>145</v>
      </c>
      <c r="H90" s="7">
        <f t="shared" si="64"/>
        <v>145</v>
      </c>
      <c r="I90" s="7">
        <f t="shared" si="64"/>
        <v>563</v>
      </c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31" ht="23.45" customHeight="1" x14ac:dyDescent="0.25">
      <c r="A91" s="9" t="s">
        <v>45</v>
      </c>
      <c r="B91" s="7"/>
      <c r="C91" s="7"/>
      <c r="D91" s="7"/>
      <c r="E91" s="7"/>
      <c r="F91" s="7"/>
      <c r="G91" s="7"/>
      <c r="H91" s="7"/>
      <c r="I91" s="7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31" ht="23.45" customHeight="1" x14ac:dyDescent="0.25">
      <c r="A92" s="11" t="s">
        <v>13</v>
      </c>
      <c r="B92" s="7">
        <f>+E92+F92+I92</f>
        <v>50057</v>
      </c>
      <c r="C92" s="24">
        <v>79</v>
      </c>
      <c r="D92" s="24">
        <v>79</v>
      </c>
      <c r="E92" s="24">
        <v>3493</v>
      </c>
      <c r="F92" s="18">
        <v>46001</v>
      </c>
      <c r="G92" s="22">
        <v>145</v>
      </c>
      <c r="H92" s="22">
        <v>145</v>
      </c>
      <c r="I92" s="22">
        <v>563</v>
      </c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31" ht="23.45" customHeight="1" x14ac:dyDescent="0.25">
      <c r="A93" s="10" t="s">
        <v>20</v>
      </c>
      <c r="B93" s="7">
        <f t="shared" ref="B93:I93" si="65">SUM(B94:B94)</f>
        <v>15</v>
      </c>
      <c r="C93" s="7">
        <f t="shared" si="65"/>
        <v>0</v>
      </c>
      <c r="D93" s="7">
        <f t="shared" si="65"/>
        <v>0</v>
      </c>
      <c r="E93" s="7">
        <f t="shared" si="65"/>
        <v>0</v>
      </c>
      <c r="F93" s="7">
        <f t="shared" si="65"/>
        <v>15</v>
      </c>
      <c r="G93" s="7">
        <f t="shared" si="65"/>
        <v>0</v>
      </c>
      <c r="H93" s="7">
        <f t="shared" si="65"/>
        <v>0</v>
      </c>
      <c r="I93" s="7">
        <f t="shared" si="65"/>
        <v>0</v>
      </c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31" ht="23.45" customHeight="1" x14ac:dyDescent="0.25">
      <c r="A94" s="11" t="s">
        <v>13</v>
      </c>
      <c r="B94" s="7">
        <f>+E94+F94+I94</f>
        <v>15</v>
      </c>
      <c r="C94" s="24">
        <v>0</v>
      </c>
      <c r="D94" s="24">
        <v>0</v>
      </c>
      <c r="E94" s="25">
        <v>0</v>
      </c>
      <c r="F94" s="18">
        <v>15</v>
      </c>
      <c r="G94" s="22">
        <v>0</v>
      </c>
      <c r="H94" s="22">
        <v>0</v>
      </c>
      <c r="I94" s="22">
        <v>0</v>
      </c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31" ht="23.45" customHeight="1" x14ac:dyDescent="0.25">
      <c r="A95" s="10" t="s">
        <v>30</v>
      </c>
      <c r="B95" s="7">
        <f>SUM(B96:B96)</f>
        <v>2066</v>
      </c>
      <c r="C95" s="7">
        <f>SUM(C96:C96)</f>
        <v>1</v>
      </c>
      <c r="D95" s="7">
        <f>SUM(D96:D96)</f>
        <v>11</v>
      </c>
      <c r="E95" s="7">
        <f t="shared" ref="E95:I95" si="66">SUM(E96:E96)</f>
        <v>1163</v>
      </c>
      <c r="F95" s="7">
        <f t="shared" si="66"/>
        <v>903</v>
      </c>
      <c r="G95" s="7">
        <f t="shared" si="66"/>
        <v>0</v>
      </c>
      <c r="H95" s="7">
        <f t="shared" si="66"/>
        <v>0</v>
      </c>
      <c r="I95" s="7">
        <f t="shared" si="66"/>
        <v>0</v>
      </c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31" ht="23.45" customHeight="1" x14ac:dyDescent="0.25">
      <c r="A96" s="11" t="s">
        <v>13</v>
      </c>
      <c r="B96" s="12">
        <f>+E96+F96+I96</f>
        <v>2066</v>
      </c>
      <c r="C96" s="13">
        <v>1</v>
      </c>
      <c r="D96" s="14">
        <v>11</v>
      </c>
      <c r="E96" s="16">
        <v>1163</v>
      </c>
      <c r="F96" s="18">
        <v>903</v>
      </c>
      <c r="G96" s="22">
        <v>0</v>
      </c>
      <c r="H96" s="22">
        <v>0</v>
      </c>
      <c r="I96" s="22">
        <v>0</v>
      </c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</row>
    <row r="97" spans="1:31" ht="23.45" customHeight="1" x14ac:dyDescent="0.25">
      <c r="A97" s="10" t="s">
        <v>14</v>
      </c>
      <c r="B97" s="7">
        <f t="shared" ref="B97:I97" si="67">SUM(B98:B98)</f>
        <v>1806</v>
      </c>
      <c r="C97" s="7">
        <f t="shared" si="67"/>
        <v>0</v>
      </c>
      <c r="D97" s="7">
        <f t="shared" si="67"/>
        <v>0</v>
      </c>
      <c r="E97" s="7">
        <f t="shared" si="67"/>
        <v>0</v>
      </c>
      <c r="F97" s="7">
        <f t="shared" si="67"/>
        <v>1774</v>
      </c>
      <c r="G97" s="7">
        <f t="shared" si="67"/>
        <v>1</v>
      </c>
      <c r="H97" s="7">
        <f t="shared" si="67"/>
        <v>18</v>
      </c>
      <c r="I97" s="7">
        <f t="shared" si="67"/>
        <v>32</v>
      </c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</row>
    <row r="98" spans="1:31" ht="23.45" customHeight="1" x14ac:dyDescent="0.25">
      <c r="A98" s="11" t="s">
        <v>13</v>
      </c>
      <c r="B98" s="12">
        <f>+E98+F98+I98</f>
        <v>1806</v>
      </c>
      <c r="C98" s="24">
        <v>0</v>
      </c>
      <c r="D98" s="27">
        <v>0</v>
      </c>
      <c r="E98" s="26">
        <v>0</v>
      </c>
      <c r="F98" s="18">
        <v>1774</v>
      </c>
      <c r="G98" s="22">
        <v>1</v>
      </c>
      <c r="H98" s="22">
        <v>18</v>
      </c>
      <c r="I98" s="22">
        <v>32</v>
      </c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</row>
    <row r="99" spans="1:31" ht="23.45" customHeight="1" x14ac:dyDescent="0.25">
      <c r="A99" s="10" t="s">
        <v>15</v>
      </c>
      <c r="B99" s="7">
        <f t="shared" ref="B99:I99" si="68">SUM(B100:B100)</f>
        <v>137</v>
      </c>
      <c r="C99" s="7">
        <f t="shared" si="68"/>
        <v>0</v>
      </c>
      <c r="D99" s="7">
        <f t="shared" si="68"/>
        <v>0</v>
      </c>
      <c r="E99" s="7">
        <f t="shared" si="68"/>
        <v>0</v>
      </c>
      <c r="F99" s="7">
        <f t="shared" si="68"/>
        <v>137</v>
      </c>
      <c r="G99" s="7">
        <f t="shared" si="68"/>
        <v>0</v>
      </c>
      <c r="H99" s="7">
        <f t="shared" si="68"/>
        <v>0</v>
      </c>
      <c r="I99" s="7">
        <f t="shared" si="68"/>
        <v>0</v>
      </c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</row>
    <row r="100" spans="1:31" ht="23.45" customHeight="1" x14ac:dyDescent="0.25">
      <c r="A100" s="11" t="s">
        <v>13</v>
      </c>
      <c r="B100" s="12">
        <f t="shared" ref="B100" si="69">+E100+F100+I100</f>
        <v>137</v>
      </c>
      <c r="C100" s="20">
        <v>0</v>
      </c>
      <c r="D100" s="20">
        <v>0</v>
      </c>
      <c r="E100" s="20">
        <v>0</v>
      </c>
      <c r="F100" s="21">
        <v>137</v>
      </c>
      <c r="G100" s="22">
        <v>0</v>
      </c>
      <c r="H100" s="22">
        <v>0</v>
      </c>
      <c r="I100" s="22">
        <v>0</v>
      </c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</row>
    <row r="101" spans="1:31" ht="23.45" customHeight="1" x14ac:dyDescent="0.25">
      <c r="A101" s="10" t="s">
        <v>16</v>
      </c>
      <c r="B101" s="7">
        <f t="shared" ref="B101:I101" si="70">SUM(B102:B102)</f>
        <v>3185</v>
      </c>
      <c r="C101" s="7">
        <f t="shared" si="70"/>
        <v>0</v>
      </c>
      <c r="D101" s="7">
        <f t="shared" si="70"/>
        <v>0</v>
      </c>
      <c r="E101" s="7">
        <f t="shared" si="70"/>
        <v>0</v>
      </c>
      <c r="F101" s="7">
        <f t="shared" si="70"/>
        <v>3185</v>
      </c>
      <c r="G101" s="7">
        <f t="shared" si="70"/>
        <v>0</v>
      </c>
      <c r="H101" s="7">
        <f t="shared" si="70"/>
        <v>0</v>
      </c>
      <c r="I101" s="7">
        <f t="shared" si="70"/>
        <v>0</v>
      </c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</row>
    <row r="102" spans="1:31" ht="23.45" customHeight="1" x14ac:dyDescent="0.25">
      <c r="A102" s="11" t="s">
        <v>13</v>
      </c>
      <c r="B102" s="12">
        <f t="shared" ref="B102" si="71">+E102+F102+I102</f>
        <v>3185</v>
      </c>
      <c r="C102" s="20">
        <v>0</v>
      </c>
      <c r="D102" s="20">
        <v>0</v>
      </c>
      <c r="E102" s="20">
        <v>0</v>
      </c>
      <c r="F102" s="21">
        <v>3185</v>
      </c>
      <c r="G102" s="22">
        <v>0</v>
      </c>
      <c r="H102" s="22">
        <v>0</v>
      </c>
      <c r="I102" s="22">
        <v>0</v>
      </c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</row>
    <row r="103" spans="1:31" ht="23.45" customHeight="1" x14ac:dyDescent="0.25">
      <c r="A103" s="10" t="s">
        <v>17</v>
      </c>
      <c r="B103" s="33">
        <f>SUM(B104)</f>
        <v>0</v>
      </c>
      <c r="C103" s="33">
        <f t="shared" ref="C103:I103" si="72">SUM(C104)</f>
        <v>0</v>
      </c>
      <c r="D103" s="33">
        <f t="shared" si="72"/>
        <v>0</v>
      </c>
      <c r="E103" s="33">
        <f t="shared" si="72"/>
        <v>0</v>
      </c>
      <c r="F103" s="33">
        <f t="shared" si="72"/>
        <v>44</v>
      </c>
      <c r="G103" s="33">
        <f t="shared" si="72"/>
        <v>0</v>
      </c>
      <c r="H103" s="33">
        <f t="shared" si="72"/>
        <v>0</v>
      </c>
      <c r="I103" s="34">
        <f t="shared" si="72"/>
        <v>0</v>
      </c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</row>
    <row r="104" spans="1:31" ht="23.45" customHeight="1" x14ac:dyDescent="0.25">
      <c r="A104" s="11" t="s">
        <v>13</v>
      </c>
      <c r="B104" s="7">
        <f>SUM(E121)</f>
        <v>0</v>
      </c>
      <c r="C104" s="26">
        <v>0</v>
      </c>
      <c r="D104" s="26">
        <v>0</v>
      </c>
      <c r="E104" s="26">
        <v>0</v>
      </c>
      <c r="F104" s="15">
        <v>44</v>
      </c>
      <c r="G104" s="22">
        <v>0</v>
      </c>
      <c r="H104" s="22">
        <v>0</v>
      </c>
      <c r="I104" s="22">
        <v>0</v>
      </c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1:31" ht="2.25" customHeight="1" x14ac:dyDescent="0.25">
      <c r="A105" s="28"/>
      <c r="B105" s="37"/>
      <c r="C105" s="30"/>
      <c r="D105" s="30"/>
      <c r="E105" s="30"/>
      <c r="F105" s="29"/>
      <c r="G105" s="31"/>
      <c r="H105" s="31"/>
      <c r="I105" s="31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31" s="49" customFormat="1" ht="18.75" customHeight="1" x14ac:dyDescent="0.25">
      <c r="A106" s="45" t="s">
        <v>39</v>
      </c>
      <c r="B106" s="45"/>
      <c r="C106" s="46"/>
      <c r="D106" s="46"/>
      <c r="E106" s="46"/>
      <c r="F106" s="46"/>
      <c r="G106" s="46"/>
      <c r="H106" s="46"/>
      <c r="I106" s="47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</row>
    <row r="107" spans="1:31" s="49" customFormat="1" ht="13.5" customHeight="1" x14ac:dyDescent="0.25">
      <c r="A107" s="45" t="s">
        <v>29</v>
      </c>
      <c r="B107" s="45"/>
      <c r="C107" s="46"/>
      <c r="D107" s="46"/>
      <c r="E107" s="46"/>
      <c r="F107" s="46"/>
      <c r="G107" s="46"/>
      <c r="H107" s="46"/>
      <c r="I107" s="47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</row>
    <row r="108" spans="1:31" s="49" customFormat="1" ht="13.5" customHeight="1" x14ac:dyDescent="0.25">
      <c r="A108" s="46" t="s">
        <v>40</v>
      </c>
      <c r="B108" s="46"/>
      <c r="C108" s="46"/>
      <c r="D108" s="46"/>
      <c r="E108" s="46"/>
      <c r="F108" s="46"/>
      <c r="G108" s="46"/>
      <c r="H108" s="46"/>
      <c r="I108" s="47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</row>
    <row r="109" spans="1:31" s="49" customFormat="1" ht="13.5" customHeight="1" x14ac:dyDescent="0.25">
      <c r="A109" s="46" t="s">
        <v>41</v>
      </c>
      <c r="B109" s="46"/>
      <c r="C109" s="46"/>
      <c r="D109" s="46"/>
      <c r="E109" s="46"/>
      <c r="F109" s="46"/>
      <c r="G109" s="46"/>
      <c r="H109" s="46"/>
      <c r="I109" s="47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1:31" s="49" customFormat="1" ht="13.5" customHeight="1" x14ac:dyDescent="0.25">
      <c r="A110" s="46" t="s">
        <v>38</v>
      </c>
      <c r="B110" s="46"/>
      <c r="C110" s="46"/>
      <c r="D110" s="46"/>
      <c r="E110" s="46"/>
      <c r="F110" s="46"/>
      <c r="G110" s="46"/>
      <c r="H110" s="46"/>
      <c r="I110" s="47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</row>
    <row r="111" spans="1:31" s="49" customFormat="1" ht="13.5" customHeight="1" x14ac:dyDescent="0.25">
      <c r="A111" s="46" t="s">
        <v>33</v>
      </c>
      <c r="B111" s="46"/>
      <c r="C111" s="46"/>
      <c r="D111" s="46"/>
      <c r="E111" s="46"/>
      <c r="F111" s="46"/>
      <c r="G111" s="46"/>
      <c r="H111" s="46"/>
      <c r="I111" s="47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</row>
    <row r="112" spans="1:31" s="49" customFormat="1" ht="13.5" customHeight="1" x14ac:dyDescent="0.25">
      <c r="A112" s="46" t="s">
        <v>34</v>
      </c>
      <c r="B112" s="46"/>
      <c r="C112" s="46"/>
      <c r="D112" s="46"/>
      <c r="E112" s="46"/>
      <c r="F112" s="46"/>
      <c r="G112" s="46"/>
      <c r="H112" s="46"/>
      <c r="I112" s="47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</row>
    <row r="113" spans="1:31" s="49" customFormat="1" ht="13.5" customHeight="1" x14ac:dyDescent="0.25">
      <c r="A113" s="46" t="s">
        <v>35</v>
      </c>
      <c r="B113" s="46"/>
      <c r="C113" s="46"/>
      <c r="D113" s="46"/>
      <c r="E113" s="46"/>
      <c r="F113" s="46"/>
      <c r="G113" s="46"/>
      <c r="H113" s="46"/>
      <c r="I113" s="47"/>
      <c r="J113" s="48"/>
      <c r="K113" s="48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</row>
    <row r="114" spans="1:31" s="49" customFormat="1" ht="13.5" customHeight="1" x14ac:dyDescent="0.25">
      <c r="A114" s="50" t="s">
        <v>37</v>
      </c>
      <c r="B114" s="50"/>
      <c r="C114" s="51"/>
      <c r="D114" s="51"/>
      <c r="E114" s="51"/>
      <c r="F114" s="51"/>
      <c r="G114" s="51"/>
      <c r="H114" s="51"/>
      <c r="I114" s="47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</row>
    <row r="115" spans="1:31" s="49" customFormat="1" ht="13.5" customHeight="1" x14ac:dyDescent="0.25">
      <c r="A115" s="46" t="s">
        <v>36</v>
      </c>
      <c r="B115" s="45"/>
      <c r="C115" s="47"/>
      <c r="D115" s="47"/>
      <c r="E115" s="47"/>
      <c r="F115" s="47"/>
      <c r="G115" s="47"/>
      <c r="H115" s="47"/>
      <c r="I115" s="47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</row>
    <row r="116" spans="1:31" x14ac:dyDescent="0.25"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31" x14ac:dyDescent="0.25"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18" spans="1:31" x14ac:dyDescent="0.25"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</row>
    <row r="119" spans="1:31" x14ac:dyDescent="0.25"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x14ac:dyDescent="0.25"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x14ac:dyDescent="0.25"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x14ac:dyDescent="0.25"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x14ac:dyDescent="0.25"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x14ac:dyDescent="0.25"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x14ac:dyDescent="0.25"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x14ac:dyDescent="0.25"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x14ac:dyDescent="0.25"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x14ac:dyDescent="0.25"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0:31" x14ac:dyDescent="0.25"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0:31" x14ac:dyDescent="0.25"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0:31" x14ac:dyDescent="0.25"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0:31" x14ac:dyDescent="0.25"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0:31" x14ac:dyDescent="0.25"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0:31" x14ac:dyDescent="0.25"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</row>
    <row r="135" spans="10:31" x14ac:dyDescent="0.25"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</row>
    <row r="136" spans="10:31" x14ac:dyDescent="0.25"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</row>
    <row r="137" spans="10:31" x14ac:dyDescent="0.25">
      <c r="J137" s="32"/>
    </row>
    <row r="138" spans="10:31" x14ac:dyDescent="0.25">
      <c r="J138" s="32"/>
    </row>
    <row r="139" spans="10:31" x14ac:dyDescent="0.25">
      <c r="J139" s="32"/>
    </row>
    <row r="140" spans="10:31" x14ac:dyDescent="0.25">
      <c r="J140" s="32"/>
    </row>
    <row r="141" spans="10:31" x14ac:dyDescent="0.25">
      <c r="J141" s="32"/>
    </row>
    <row r="142" spans="10:31" x14ac:dyDescent="0.25">
      <c r="J142" s="32"/>
    </row>
    <row r="143" spans="10:31" x14ac:dyDescent="0.25">
      <c r="J143" s="32"/>
    </row>
    <row r="144" spans="10:31" x14ac:dyDescent="0.25">
      <c r="J144" s="32"/>
    </row>
    <row r="145" spans="10:10" x14ac:dyDescent="0.25">
      <c r="J145" s="32"/>
    </row>
    <row r="146" spans="10:10" x14ac:dyDescent="0.25">
      <c r="J146" s="32"/>
    </row>
    <row r="147" spans="10:10" x14ac:dyDescent="0.25">
      <c r="J147" s="32"/>
    </row>
    <row r="148" spans="10:10" x14ac:dyDescent="0.25">
      <c r="J148" s="32"/>
    </row>
    <row r="149" spans="10:10" x14ac:dyDescent="0.25">
      <c r="J149" s="32"/>
    </row>
    <row r="150" spans="10:10" x14ac:dyDescent="0.25">
      <c r="J150" s="32"/>
    </row>
    <row r="151" spans="10:10" x14ac:dyDescent="0.25">
      <c r="J151" s="32"/>
    </row>
    <row r="152" spans="10:10" x14ac:dyDescent="0.25">
      <c r="J152" s="32"/>
    </row>
    <row r="153" spans="10:10" x14ac:dyDescent="0.25">
      <c r="J153" s="32"/>
    </row>
    <row r="154" spans="10:10" x14ac:dyDescent="0.25">
      <c r="J154" s="32"/>
    </row>
    <row r="155" spans="10:10" x14ac:dyDescent="0.25">
      <c r="J155" s="32"/>
    </row>
    <row r="156" spans="10:10" x14ac:dyDescent="0.25">
      <c r="J156" s="32"/>
    </row>
    <row r="157" spans="10:10" x14ac:dyDescent="0.25">
      <c r="J157" s="32"/>
    </row>
    <row r="158" spans="10:10" x14ac:dyDescent="0.25">
      <c r="J158" s="32"/>
    </row>
    <row r="159" spans="10:10" x14ac:dyDescent="0.25">
      <c r="J159" s="32"/>
    </row>
    <row r="160" spans="10:10" x14ac:dyDescent="0.25">
      <c r="J160" s="32"/>
    </row>
    <row r="161" spans="10:10" x14ac:dyDescent="0.25">
      <c r="J161" s="32"/>
    </row>
    <row r="162" spans="10:10" x14ac:dyDescent="0.25">
      <c r="J162" s="32"/>
    </row>
    <row r="163" spans="10:10" x14ac:dyDescent="0.25">
      <c r="J163" s="32"/>
    </row>
    <row r="164" spans="10:10" x14ac:dyDescent="0.25">
      <c r="J164" s="32"/>
    </row>
    <row r="165" spans="10:10" x14ac:dyDescent="0.25">
      <c r="J165" s="32"/>
    </row>
    <row r="166" spans="10:10" x14ac:dyDescent="0.25">
      <c r="J166" s="32"/>
    </row>
    <row r="167" spans="10:10" x14ac:dyDescent="0.25">
      <c r="J167" s="32"/>
    </row>
    <row r="168" spans="10:10" x14ac:dyDescent="0.25">
      <c r="J168" s="32"/>
    </row>
    <row r="169" spans="10:10" x14ac:dyDescent="0.25">
      <c r="J169" s="32"/>
    </row>
    <row r="170" spans="10:10" x14ac:dyDescent="0.25">
      <c r="J170" s="32"/>
    </row>
    <row r="171" spans="10:10" x14ac:dyDescent="0.25">
      <c r="J171" s="32"/>
    </row>
    <row r="172" spans="10:10" x14ac:dyDescent="0.25">
      <c r="J172" s="32"/>
    </row>
    <row r="173" spans="10:10" x14ac:dyDescent="0.25">
      <c r="J173" s="32"/>
    </row>
    <row r="174" spans="10:10" x14ac:dyDescent="0.25">
      <c r="J174" s="32"/>
    </row>
  </sheetData>
  <mergeCells count="12">
    <mergeCell ref="A6:I6"/>
    <mergeCell ref="A8:A10"/>
    <mergeCell ref="B8:B10"/>
    <mergeCell ref="C8:F8"/>
    <mergeCell ref="G8:I9"/>
    <mergeCell ref="C9:E9"/>
    <mergeCell ref="A7:I7"/>
    <mergeCell ref="A1:I1"/>
    <mergeCell ref="A2:I2"/>
    <mergeCell ref="A3:I3"/>
    <mergeCell ref="A4:I4"/>
    <mergeCell ref="A5:I5"/>
  </mergeCells>
  <pageMargins left="0.74803149606299213" right="0.74803149606299213" top="0.98425196850393704" bottom="0.98425196850393704" header="0.19685039370078741" footer="0"/>
  <pageSetup scale="60" orientation="portrait" r:id="rId1"/>
  <ignoredErrors>
    <ignoredError sqref="B92:B104 B15:B90" formula="1"/>
    <ignoredError sqref="C18:I18 C21:E21 D53:I53 C37:E37 C28 C59:E59 G59:H59 C32:I32 C40:I40 C44:I44 C43:E43 C48:E48 C71:I71 C68:E68 C30:D30 C67:H67 C62:F62 C63:F63 D26:E26 C38:I38 C46:I46 C50:I50 C57:I57 C75:I75 D77 D79:E79 C83:I83 C85:I85 C87:G87 C90:I90 C97:I97 C104:E104 C105:I105 C86:F86 C82:E82 C81:I81 C80 E80 C69:H69 C51:E51 F30:I30 C24 I26 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</vt:lpstr>
      <vt:lpstr>'Cuadro 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2022-03-30T17:34:21Z</cp:lastPrinted>
  <dcterms:created xsi:type="dcterms:W3CDTF">2022-03-04T17:09:21Z</dcterms:created>
  <dcterms:modified xsi:type="dcterms:W3CDTF">2022-03-30T17:34:26Z</dcterms:modified>
</cp:coreProperties>
</file>